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SteuerungSV\GeschäftsleitungSozialplanung\Grundlagendokumente\"/>
    </mc:Choice>
  </mc:AlternateContent>
  <xr:revisionPtr revIDLastSave="0" documentId="13_ncr:1_{90741E48-728E-42B6-A947-04E6E9D9E058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Verw. Nachw." sheetId="1" r:id="rId1"/>
    <sheet name="Erklärung Corona" sheetId="4" state="hidden" r:id="rId2"/>
    <sheet name="Gesamtübersicht" sheetId="2" r:id="rId3"/>
    <sheet name="Bürgerhelfer EX-IN" sheetId="3" r:id="rId4"/>
  </sheets>
  <definedNames>
    <definedName name="_xlnm._FilterDatabase" localSheetId="2" hidden="1">Gesamtübersicht!$A$281:$F$282</definedName>
    <definedName name="_xlnm.Print_Area" localSheetId="1">'Erklärung Corona'!$A$1:$F$46</definedName>
    <definedName name="_xlnm.Print_Area" localSheetId="2">Gesamtübersicht!$A$1:$P$415</definedName>
    <definedName name="_xlnm.Print_Area" localSheetId="0">'Verw. Nachw.'!$A$1:$H$70</definedName>
  </definedNames>
  <calcPr calcId="191029"/>
</workbook>
</file>

<file path=xl/calcChain.xml><?xml version="1.0" encoding="utf-8"?>
<calcChain xmlns="http://schemas.openxmlformats.org/spreadsheetml/2006/main">
  <c r="P8" i="3" l="1"/>
  <c r="P9" i="3"/>
  <c r="P10" i="3"/>
  <c r="P11" i="3"/>
  <c r="P12" i="3"/>
  <c r="P13" i="3"/>
  <c r="P14" i="3"/>
  <c r="P15" i="3"/>
  <c r="P53" i="3" s="1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5" i="3"/>
  <c r="P46" i="3"/>
  <c r="P47" i="3"/>
  <c r="P48" i="3"/>
  <c r="P49" i="3"/>
  <c r="P50" i="3"/>
  <c r="P51" i="3"/>
  <c r="P52" i="3"/>
  <c r="P394" i="2"/>
  <c r="R393" i="2"/>
  <c r="C241" i="2" l="1"/>
  <c r="P387" i="2" l="1"/>
  <c r="P386" i="2"/>
  <c r="P385" i="2"/>
  <c r="O388" i="2"/>
  <c r="P388" i="2" s="1"/>
  <c r="O387" i="2"/>
  <c r="O386" i="2"/>
  <c r="O385" i="2"/>
  <c r="A388" i="2"/>
  <c r="A387" i="2"/>
  <c r="A386" i="2"/>
  <c r="A385" i="2"/>
  <c r="P377" i="2"/>
  <c r="P376" i="2"/>
  <c r="P369" i="2"/>
  <c r="P368" i="2"/>
  <c r="O378" i="2"/>
  <c r="P378" i="2" s="1"/>
  <c r="O377" i="2"/>
  <c r="O376" i="2"/>
  <c r="O375" i="2"/>
  <c r="P375" i="2" s="1"/>
  <c r="O374" i="2"/>
  <c r="P374" i="2" s="1"/>
  <c r="O373" i="2"/>
  <c r="P373" i="2" s="1"/>
  <c r="O372" i="2"/>
  <c r="P372" i="2" s="1"/>
  <c r="O371" i="2"/>
  <c r="P371" i="2" s="1"/>
  <c r="O370" i="2"/>
  <c r="P370" i="2" s="1"/>
  <c r="O369" i="2"/>
  <c r="O368" i="2"/>
  <c r="O367" i="2"/>
  <c r="P367" i="2" s="1"/>
  <c r="A378" i="2"/>
  <c r="A377" i="2"/>
  <c r="A376" i="2"/>
  <c r="A375" i="2"/>
  <c r="A374" i="2"/>
  <c r="A373" i="2"/>
  <c r="A372" i="2"/>
  <c r="A371" i="2"/>
  <c r="A370" i="2"/>
  <c r="A369" i="2"/>
  <c r="A368" i="2"/>
  <c r="A367" i="2"/>
  <c r="C249" i="2"/>
  <c r="C248" i="2"/>
  <c r="M3" i="2" l="1"/>
  <c r="O384" i="2" l="1"/>
  <c r="P384" i="2" s="1"/>
  <c r="O389" i="2"/>
  <c r="P389" i="2" s="1"/>
  <c r="O383" i="2"/>
  <c r="P383" i="2" s="1"/>
  <c r="O339" i="2"/>
  <c r="P339" i="2" s="1"/>
  <c r="O340" i="2"/>
  <c r="P340" i="2" s="1"/>
  <c r="O341" i="2"/>
  <c r="P341" i="2" s="1"/>
  <c r="O342" i="2"/>
  <c r="P342" i="2" s="1"/>
  <c r="O343" i="2"/>
  <c r="P343" i="2" s="1"/>
  <c r="O344" i="2"/>
  <c r="P344" i="2" s="1"/>
  <c r="O345" i="2"/>
  <c r="P345" i="2" s="1"/>
  <c r="O346" i="2"/>
  <c r="P346" i="2" s="1"/>
  <c r="O347" i="2"/>
  <c r="P347" i="2" s="1"/>
  <c r="O348" i="2"/>
  <c r="P348" i="2" s="1"/>
  <c r="O349" i="2"/>
  <c r="P349" i="2" s="1"/>
  <c r="O350" i="2"/>
  <c r="P350" i="2" s="1"/>
  <c r="O351" i="2"/>
  <c r="P351" i="2" s="1"/>
  <c r="O352" i="2"/>
  <c r="P352" i="2" s="1"/>
  <c r="O353" i="2"/>
  <c r="P353" i="2" s="1"/>
  <c r="O354" i="2"/>
  <c r="P354" i="2" s="1"/>
  <c r="O355" i="2"/>
  <c r="P355" i="2" s="1"/>
  <c r="O356" i="2"/>
  <c r="P356" i="2" s="1"/>
  <c r="O357" i="2"/>
  <c r="P357" i="2" s="1"/>
  <c r="O358" i="2"/>
  <c r="P358" i="2" s="1"/>
  <c r="O359" i="2"/>
  <c r="P359" i="2" s="1"/>
  <c r="O360" i="2"/>
  <c r="P360" i="2" s="1"/>
  <c r="O361" i="2"/>
  <c r="P361" i="2" s="1"/>
  <c r="O362" i="2"/>
  <c r="P362" i="2" s="1"/>
  <c r="O363" i="2"/>
  <c r="P363" i="2" s="1"/>
  <c r="O364" i="2"/>
  <c r="P364" i="2" s="1"/>
  <c r="O365" i="2"/>
  <c r="P365" i="2" s="1"/>
  <c r="O366" i="2"/>
  <c r="P366" i="2" s="1"/>
  <c r="O379" i="2"/>
  <c r="P379" i="2" s="1"/>
  <c r="O338" i="2"/>
  <c r="P338" i="2" s="1"/>
  <c r="Q53" i="3" l="1"/>
  <c r="P392" i="2" s="1"/>
  <c r="P396" i="2" s="1"/>
  <c r="N390" i="2"/>
  <c r="M390" i="2"/>
  <c r="L390" i="2"/>
  <c r="K390" i="2"/>
  <c r="J390" i="2"/>
  <c r="I390" i="2"/>
  <c r="H390" i="2"/>
  <c r="G390" i="2"/>
  <c r="F390" i="2"/>
  <c r="E390" i="2"/>
  <c r="D390" i="2"/>
  <c r="C390" i="2"/>
  <c r="A389" i="2"/>
  <c r="A384" i="2"/>
  <c r="A383" i="2"/>
  <c r="N380" i="2"/>
  <c r="M380" i="2"/>
  <c r="L380" i="2"/>
  <c r="K380" i="2"/>
  <c r="J380" i="2"/>
  <c r="I380" i="2"/>
  <c r="H380" i="2"/>
  <c r="G380" i="2"/>
  <c r="F380" i="2"/>
  <c r="E380" i="2"/>
  <c r="D380" i="2"/>
  <c r="C380" i="2"/>
  <c r="A379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N249" i="2"/>
  <c r="N261" i="2" s="1"/>
  <c r="M249" i="2"/>
  <c r="M261" i="2" s="1"/>
  <c r="L249" i="2"/>
  <c r="L261" i="2" s="1"/>
  <c r="K249" i="2"/>
  <c r="K261" i="2" s="1"/>
  <c r="J249" i="2"/>
  <c r="J261" i="2" s="1"/>
  <c r="I249" i="2"/>
  <c r="I261" i="2" s="1"/>
  <c r="H249" i="2"/>
  <c r="H261" i="2" s="1"/>
  <c r="G249" i="2"/>
  <c r="G261" i="2" s="1"/>
  <c r="F249" i="2"/>
  <c r="F261" i="2" s="1"/>
  <c r="E249" i="2"/>
  <c r="E261" i="2" s="1"/>
  <c r="D249" i="2"/>
  <c r="D261" i="2" s="1"/>
  <c r="C261" i="2"/>
  <c r="N248" i="2"/>
  <c r="N260" i="2" s="1"/>
  <c r="M248" i="2"/>
  <c r="M260" i="2" s="1"/>
  <c r="L248" i="2"/>
  <c r="L260" i="2" s="1"/>
  <c r="K248" i="2"/>
  <c r="K260" i="2" s="1"/>
  <c r="J248" i="2"/>
  <c r="J260" i="2" s="1"/>
  <c r="I248" i="2"/>
  <c r="I260" i="2" s="1"/>
  <c r="H248" i="2"/>
  <c r="H260" i="2" s="1"/>
  <c r="G248" i="2"/>
  <c r="G260" i="2" s="1"/>
  <c r="F248" i="2"/>
  <c r="F260" i="2" s="1"/>
  <c r="E248" i="2"/>
  <c r="E260" i="2" s="1"/>
  <c r="D248" i="2"/>
  <c r="D260" i="2" s="1"/>
  <c r="C260" i="2"/>
  <c r="N247" i="2"/>
  <c r="N259" i="2" s="1"/>
  <c r="M247" i="2"/>
  <c r="M259" i="2" s="1"/>
  <c r="L247" i="2"/>
  <c r="L259" i="2" s="1"/>
  <c r="K247" i="2"/>
  <c r="K259" i="2" s="1"/>
  <c r="J247" i="2"/>
  <c r="J259" i="2" s="1"/>
  <c r="I247" i="2"/>
  <c r="I259" i="2" s="1"/>
  <c r="H247" i="2"/>
  <c r="H259" i="2" s="1"/>
  <c r="G247" i="2"/>
  <c r="G259" i="2" s="1"/>
  <c r="F247" i="2"/>
  <c r="F259" i="2" s="1"/>
  <c r="E247" i="2"/>
  <c r="E259" i="2" s="1"/>
  <c r="D247" i="2"/>
  <c r="D259" i="2" s="1"/>
  <c r="C247" i="2"/>
  <c r="C259" i="2" s="1"/>
  <c r="N246" i="2"/>
  <c r="N258" i="2" s="1"/>
  <c r="M246" i="2"/>
  <c r="M258" i="2" s="1"/>
  <c r="L246" i="2"/>
  <c r="L258" i="2" s="1"/>
  <c r="K246" i="2"/>
  <c r="K258" i="2" s="1"/>
  <c r="J246" i="2"/>
  <c r="J258" i="2" s="1"/>
  <c r="I246" i="2"/>
  <c r="I258" i="2" s="1"/>
  <c r="H246" i="2"/>
  <c r="H258" i="2" s="1"/>
  <c r="G246" i="2"/>
  <c r="G258" i="2" s="1"/>
  <c r="F246" i="2"/>
  <c r="F258" i="2" s="1"/>
  <c r="E246" i="2"/>
  <c r="E258" i="2" s="1"/>
  <c r="D246" i="2"/>
  <c r="D258" i="2" s="1"/>
  <c r="C246" i="2"/>
  <c r="C258" i="2" s="1"/>
  <c r="N245" i="2"/>
  <c r="N257" i="2" s="1"/>
  <c r="M245" i="2"/>
  <c r="M257" i="2" s="1"/>
  <c r="L245" i="2"/>
  <c r="L257" i="2" s="1"/>
  <c r="K245" i="2"/>
  <c r="K257" i="2" s="1"/>
  <c r="J245" i="2"/>
  <c r="J257" i="2" s="1"/>
  <c r="I245" i="2"/>
  <c r="I257" i="2" s="1"/>
  <c r="H245" i="2"/>
  <c r="H257" i="2" s="1"/>
  <c r="G245" i="2"/>
  <c r="G257" i="2" s="1"/>
  <c r="F245" i="2"/>
  <c r="F257" i="2" s="1"/>
  <c r="E245" i="2"/>
  <c r="E257" i="2" s="1"/>
  <c r="D245" i="2"/>
  <c r="D257" i="2" s="1"/>
  <c r="C245" i="2"/>
  <c r="C257" i="2" s="1"/>
  <c r="N244" i="2"/>
  <c r="N256" i="2" s="1"/>
  <c r="M244" i="2"/>
  <c r="M256" i="2" s="1"/>
  <c r="L244" i="2"/>
  <c r="L256" i="2" s="1"/>
  <c r="K244" i="2"/>
  <c r="K256" i="2" s="1"/>
  <c r="J244" i="2"/>
  <c r="J256" i="2" s="1"/>
  <c r="I244" i="2"/>
  <c r="I256" i="2" s="1"/>
  <c r="H244" i="2"/>
  <c r="H256" i="2" s="1"/>
  <c r="G244" i="2"/>
  <c r="G256" i="2" s="1"/>
  <c r="F244" i="2"/>
  <c r="F256" i="2" s="1"/>
  <c r="E244" i="2"/>
  <c r="E256" i="2" s="1"/>
  <c r="D244" i="2"/>
  <c r="D256" i="2" s="1"/>
  <c r="C244" i="2"/>
  <c r="C256" i="2" s="1"/>
  <c r="N243" i="2"/>
  <c r="N255" i="2" s="1"/>
  <c r="M243" i="2"/>
  <c r="M255" i="2" s="1"/>
  <c r="L243" i="2"/>
  <c r="L255" i="2" s="1"/>
  <c r="K243" i="2"/>
  <c r="K255" i="2" s="1"/>
  <c r="J243" i="2"/>
  <c r="J255" i="2" s="1"/>
  <c r="I243" i="2"/>
  <c r="I255" i="2" s="1"/>
  <c r="H243" i="2"/>
  <c r="H255" i="2" s="1"/>
  <c r="G243" i="2"/>
  <c r="G255" i="2" s="1"/>
  <c r="F243" i="2"/>
  <c r="F255" i="2" s="1"/>
  <c r="E243" i="2"/>
  <c r="E255" i="2" s="1"/>
  <c r="D243" i="2"/>
  <c r="D255" i="2" s="1"/>
  <c r="C243" i="2"/>
  <c r="C255" i="2" s="1"/>
  <c r="N242" i="2"/>
  <c r="N254" i="2" s="1"/>
  <c r="M242" i="2"/>
  <c r="M254" i="2" s="1"/>
  <c r="L242" i="2"/>
  <c r="L254" i="2" s="1"/>
  <c r="K242" i="2"/>
  <c r="K254" i="2" s="1"/>
  <c r="J242" i="2"/>
  <c r="J254" i="2" s="1"/>
  <c r="I242" i="2"/>
  <c r="I254" i="2" s="1"/>
  <c r="H242" i="2"/>
  <c r="H254" i="2" s="1"/>
  <c r="G242" i="2"/>
  <c r="G254" i="2" s="1"/>
  <c r="F242" i="2"/>
  <c r="F254" i="2" s="1"/>
  <c r="E242" i="2"/>
  <c r="E254" i="2" s="1"/>
  <c r="D242" i="2"/>
  <c r="D254" i="2" s="1"/>
  <c r="C242" i="2"/>
  <c r="C254" i="2" s="1"/>
  <c r="N241" i="2"/>
  <c r="N253" i="2" s="1"/>
  <c r="M241" i="2"/>
  <c r="M253" i="2" s="1"/>
  <c r="L241" i="2"/>
  <c r="L253" i="2" s="1"/>
  <c r="K241" i="2"/>
  <c r="K253" i="2" s="1"/>
  <c r="J241" i="2"/>
  <c r="J253" i="2" s="1"/>
  <c r="I241" i="2"/>
  <c r="H241" i="2"/>
  <c r="G241" i="2"/>
  <c r="F241" i="2"/>
  <c r="F253" i="2" s="1"/>
  <c r="E241" i="2"/>
  <c r="E253" i="2" s="1"/>
  <c r="D241" i="2"/>
  <c r="D253" i="2" s="1"/>
  <c r="C253" i="2"/>
  <c r="F265" i="2" l="1"/>
  <c r="F274" i="2" s="1"/>
  <c r="F381" i="2" s="1"/>
  <c r="N265" i="2"/>
  <c r="N275" i="2" s="1"/>
  <c r="L265" i="2"/>
  <c r="L274" i="2" s="1"/>
  <c r="L381" i="2" s="1"/>
  <c r="E265" i="2"/>
  <c r="E274" i="2" s="1"/>
  <c r="E381" i="2" s="1"/>
  <c r="M265" i="2"/>
  <c r="M274" i="2" s="1"/>
  <c r="M381" i="2" s="1"/>
  <c r="D265" i="2"/>
  <c r="D275" i="2" s="1"/>
  <c r="G251" i="2"/>
  <c r="I251" i="2"/>
  <c r="H251" i="2"/>
  <c r="J265" i="2"/>
  <c r="C265" i="2"/>
  <c r="K265" i="2"/>
  <c r="F251" i="2"/>
  <c r="J251" i="2"/>
  <c r="C251" i="2"/>
  <c r="K251" i="2"/>
  <c r="G253" i="2"/>
  <c r="G265" i="2" s="1"/>
  <c r="D251" i="2"/>
  <c r="L251" i="2"/>
  <c r="H253" i="2"/>
  <c r="H265" i="2" s="1"/>
  <c r="E251" i="2"/>
  <c r="E266" i="2" s="1"/>
  <c r="M251" i="2"/>
  <c r="I253" i="2"/>
  <c r="I265" i="2" s="1"/>
  <c r="N251" i="2"/>
  <c r="A63" i="1"/>
  <c r="N274" i="2" l="1"/>
  <c r="N381" i="2" s="1"/>
  <c r="F275" i="2"/>
  <c r="H266" i="2"/>
  <c r="H276" i="2" s="1"/>
  <c r="H391" i="2" s="1"/>
  <c r="K266" i="2"/>
  <c r="K276" i="2" s="1"/>
  <c r="K391" i="2" s="1"/>
  <c r="E276" i="2"/>
  <c r="E391" i="2" s="1"/>
  <c r="F266" i="2"/>
  <c r="F276" i="2" s="1"/>
  <c r="F391" i="2" s="1"/>
  <c r="D266" i="2"/>
  <c r="D276" i="2" s="1"/>
  <c r="I266" i="2"/>
  <c r="I276" i="2" s="1"/>
  <c r="I391" i="2" s="1"/>
  <c r="L266" i="2"/>
  <c r="L276" i="2" s="1"/>
  <c r="L391" i="2" s="1"/>
  <c r="G266" i="2"/>
  <c r="G276" i="2" s="1"/>
  <c r="G391" i="2" s="1"/>
  <c r="N266" i="2"/>
  <c r="N276" i="2" s="1"/>
  <c r="N391" i="2" s="1"/>
  <c r="C266" i="2"/>
  <c r="C276" i="2" s="1"/>
  <c r="C391" i="2" s="1"/>
  <c r="M266" i="2"/>
  <c r="M276" i="2" s="1"/>
  <c r="M391" i="2" s="1"/>
  <c r="J266" i="2"/>
  <c r="J276" i="2" s="1"/>
  <c r="J391" i="2" s="1"/>
  <c r="M275" i="2"/>
  <c r="L275" i="2"/>
  <c r="D274" i="2"/>
  <c r="D381" i="2" s="1"/>
  <c r="E275" i="2"/>
  <c r="J274" i="2"/>
  <c r="J381" i="2" s="1"/>
  <c r="J275" i="2"/>
  <c r="I275" i="2"/>
  <c r="I274" i="2"/>
  <c r="I381" i="2" s="1"/>
  <c r="H275" i="2"/>
  <c r="H274" i="2"/>
  <c r="H381" i="2" s="1"/>
  <c r="K274" i="2"/>
  <c r="K381" i="2" s="1"/>
  <c r="K275" i="2"/>
  <c r="C274" i="2"/>
  <c r="C381" i="2" s="1"/>
  <c r="C275" i="2"/>
  <c r="D269" i="2"/>
  <c r="C272" i="2" s="1"/>
  <c r="G275" i="2"/>
  <c r="G274" i="2"/>
  <c r="G381" i="2" s="1"/>
  <c r="O275" i="2" l="1"/>
  <c r="D391" i="2"/>
  <c r="D270" i="2"/>
  <c r="P402" i="2"/>
  <c r="C406" i="2" l="1"/>
  <c r="P410" i="2"/>
  <c r="P408" i="2"/>
  <c r="B3" i="3"/>
  <c r="C413" i="2"/>
  <c r="C410" i="2"/>
  <c r="C412" i="2"/>
  <c r="C411" i="2"/>
  <c r="C409" i="2"/>
  <c r="C408" i="2"/>
  <c r="C414" i="2"/>
  <c r="C407" i="2"/>
</calcChain>
</file>

<file path=xl/sharedStrings.xml><?xml version="1.0" encoding="utf-8"?>
<sst xmlns="http://schemas.openxmlformats.org/spreadsheetml/2006/main" count="173" uniqueCount="138">
  <si>
    <t>Datum:</t>
  </si>
  <si>
    <t>Telefon-Nr.:</t>
  </si>
  <si>
    <t>Fax-Nr.:</t>
  </si>
  <si>
    <t>Email:</t>
  </si>
  <si>
    <t>Geldinstitut:</t>
  </si>
  <si>
    <t>Bezirk Unterfranken</t>
  </si>
  <si>
    <t>Silcherstr. 5</t>
  </si>
  <si>
    <t>97074 Würzburg</t>
  </si>
  <si>
    <t xml:space="preserve"> -Sozialverwaltung-</t>
  </si>
  <si>
    <t>Als Anlagen sind beigefügt:</t>
  </si>
  <si>
    <t>Datum</t>
  </si>
  <si>
    <t>Erklärung:</t>
  </si>
  <si>
    <t>Referat 5100</t>
  </si>
  <si>
    <t>ggf. Adresszusatz</t>
  </si>
  <si>
    <t xml:space="preserve">Daten zum Dienst/ Maßnahmeträger  (Antragsteller)                                           </t>
  </si>
  <si>
    <t>Anschrift</t>
  </si>
  <si>
    <t>Rechtsform des Antragstellers</t>
  </si>
  <si>
    <t>Rechtsgeschäftlich verwantwortlicher Vertreter</t>
  </si>
  <si>
    <t>Spitzenverband:</t>
  </si>
  <si>
    <t>Verwendungsnachweis</t>
  </si>
  <si>
    <t>Aktenzeichen (falls bekannt)</t>
  </si>
  <si>
    <t>Für den nachfolgend genannten Dienst/ die Einrichtung</t>
  </si>
  <si>
    <t>werden die Aufwendungen für das ambulant betreute Wohnen</t>
  </si>
  <si>
    <t>im Förderjahr</t>
  </si>
  <si>
    <t>wie folgt nachgewiesen:</t>
  </si>
  <si>
    <t>die Mittel nach den Bestimmungen der Richtlinie des Bezirk Unterfranken zur Errichtung und Finanzierung des Ambulant Betreuten Wohnens verwendet wurden</t>
  </si>
  <si>
    <t>BIC</t>
  </si>
  <si>
    <t>IBAN</t>
  </si>
  <si>
    <t>konkrete Bezeichnung der Einrichtung bzw. des Dienstes; ggf. mit Außenstellen</t>
  </si>
  <si>
    <t xml:space="preserve">Mit der Unterschrfit erklärt der/die Zuwendungsempfänger/in, dass </t>
  </si>
  <si>
    <t xml:space="preserve">Name </t>
  </si>
  <si>
    <t>die Angaben richtig und vollständig sind</t>
  </si>
  <si>
    <t>für die selbe Maßnahme keine weiteren Mittel beim Bezirk Unterfranken in Anspruch genommen wurden</t>
  </si>
  <si>
    <t>dem/r Unterzeichner/in  bekannt ist, dass die Zuwendung im Falle unrichtiger oder unvollständiger Angaben oder ihrer zweckwidrigen Verwendung der Rückforderung und Verzinsung unterliegt</t>
  </si>
  <si>
    <t>die angegebenen Kosten entstanden sind und dabei wirtschaftlich und sparsam verfahren wurde</t>
  </si>
  <si>
    <t>dem/r  Unterzeichner/in bekannt ist, dass die Belege 10 Jahre aufzubewahren sind und diese vom Bezirk Unterfranken jederzeit auf Nachfrage eingesehen werden dürfen</t>
  </si>
  <si>
    <t xml:space="preserve">Rechtsverbindliche Unterschrift des/r Zuwendungsempfänger/in </t>
  </si>
  <si>
    <t>Qualifiaktions- und Beschäftigungsnachweise ( bei Personalveränderungen)</t>
  </si>
  <si>
    <r>
      <t xml:space="preserve">  </t>
    </r>
    <r>
      <rPr>
        <sz val="11"/>
        <color theme="1"/>
        <rFont val="Calibri"/>
        <family val="2"/>
        <scheme val="minor"/>
      </rPr>
      <t>l</t>
    </r>
  </si>
  <si>
    <t>Gesamtübersicht</t>
  </si>
  <si>
    <t xml:space="preserve">Betreutes Wohnen </t>
  </si>
  <si>
    <t>Förderjahr</t>
  </si>
  <si>
    <t>PlatzNr.</t>
  </si>
  <si>
    <t>Monat</t>
  </si>
  <si>
    <t>Regelmäßige Wochenarbeitszeit:</t>
  </si>
  <si>
    <t>Plätze 1/4</t>
  </si>
  <si>
    <t>Plätze 1/5</t>
  </si>
  <si>
    <t>Plätze 1/6</t>
  </si>
  <si>
    <t>Plätze 1/7</t>
  </si>
  <si>
    <t>Plätze 1/8</t>
  </si>
  <si>
    <t>Plätze 1/9</t>
  </si>
  <si>
    <t>Plätze 1/10</t>
  </si>
  <si>
    <t>Plätze 1/11</t>
  </si>
  <si>
    <t>Plätze 1/12</t>
  </si>
  <si>
    <t>Plätze:</t>
  </si>
  <si>
    <t>Planstellen Betreuung:</t>
  </si>
  <si>
    <t>Planstellen Verwaltung:</t>
  </si>
  <si>
    <t>Durchschnittliche Planstellen Betreuung:</t>
  </si>
  <si>
    <t>Durchschnitt Verwaltung:</t>
  </si>
  <si>
    <t>Durchschnitt  Wochenstd. Betreuung:</t>
  </si>
  <si>
    <t>durchschnittliche Wochenstd.</t>
  </si>
  <si>
    <r>
      <rPr>
        <b/>
        <sz val="8"/>
        <rFont val="Calibri"/>
        <family val="2"/>
        <scheme val="minor"/>
      </rPr>
      <t>davon</t>
    </r>
    <r>
      <rPr>
        <b/>
        <sz val="12"/>
        <rFont val="Calibri"/>
        <family val="2"/>
        <scheme val="minor"/>
      </rPr>
      <t xml:space="preserve"> Wochenst. FK: 90 %</t>
    </r>
  </si>
  <si>
    <r>
      <rPr>
        <b/>
        <sz val="8"/>
        <rFont val="Calibri"/>
        <family val="2"/>
        <scheme val="minor"/>
      </rPr>
      <t>davon</t>
    </r>
    <r>
      <rPr>
        <b/>
        <sz val="12"/>
        <rFont val="Calibri"/>
        <family val="2"/>
        <scheme val="minor"/>
      </rPr>
      <t xml:space="preserve"> Budget BüHi: 10 %</t>
    </r>
  </si>
  <si>
    <t>Wochenstd. Verw.Kraft:</t>
  </si>
  <si>
    <t>Personal Fachkraft:</t>
  </si>
  <si>
    <t>Altpersonal Tarifwerk</t>
  </si>
  <si>
    <t>Name</t>
  </si>
  <si>
    <t>Geb. Dat.</t>
  </si>
  <si>
    <t>Verg.Gruppe</t>
  </si>
  <si>
    <t>Grundpauschale lt. Richtlinie</t>
  </si>
  <si>
    <t>VKA</t>
  </si>
  <si>
    <t>B/L</t>
  </si>
  <si>
    <t xml:space="preserve"> </t>
  </si>
  <si>
    <t>Personal Verwaltungskraft:</t>
  </si>
  <si>
    <t>tats. Personaleinsatz Fachkraft:</t>
  </si>
  <si>
    <t>Jahressumme</t>
  </si>
  <si>
    <t>tats. Personaleinsatz Verwaltung:</t>
  </si>
  <si>
    <t>zuzüglich Bürgerhelferkosten:</t>
  </si>
  <si>
    <t>Kontrolle Budget:</t>
  </si>
  <si>
    <t>Gesamtsumme:</t>
  </si>
  <si>
    <t xml:space="preserve">abzgl. </t>
  </si>
  <si>
    <t>Vorschusszahlung:</t>
  </si>
  <si>
    <t>durchschnittliche mtl. Kosten pro Betreuungsschlüssel:</t>
  </si>
  <si>
    <t>Schlusszahlung:</t>
  </si>
  <si>
    <t>Fördersumme:</t>
  </si>
  <si>
    <t>Übersicht über den Aufwand für Bürgerhelfer incl. EX-IN für Klienten Bezirk Unterfranken</t>
  </si>
  <si>
    <t>Budget Bürgerhilfe:</t>
  </si>
  <si>
    <t>eingesetzt</t>
  </si>
  <si>
    <t>geleistete Stunden</t>
  </si>
  <si>
    <t>Stunden  gesamt</t>
  </si>
  <si>
    <t>Aufwand gesamt</t>
  </si>
  <si>
    <t>vom</t>
  </si>
  <si>
    <t>bis</t>
  </si>
  <si>
    <t>Bürgerhelfer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</si>
  <si>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</si>
  <si>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</si>
  <si>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</si>
  <si>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</si>
  <si>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</si>
  <si>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</si>
  <si>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</si>
  <si>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</si>
  <si>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</si>
  <si>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</si>
  <si>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</si>
  <si>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</si>
  <si>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EX-IN</t>
  </si>
  <si>
    <t>Übersicht der Aufwendungen für Bürgerhelfer</t>
  </si>
  <si>
    <t>zuzüglich Leitungszuschlag (Schlüssel 1/75, EG 9):</t>
  </si>
  <si>
    <t>zuzüglich Sachkosten (13 % aus Fachkraftkosten + Bühi):</t>
  </si>
  <si>
    <r>
      <t>Ø W</t>
    </r>
    <r>
      <rPr>
        <sz val="9.6"/>
        <rFont val="Calibri"/>
        <family val="2"/>
      </rPr>
      <t>ochenstunden</t>
    </r>
  </si>
  <si>
    <t>h</t>
  </si>
  <si>
    <t>Mitteilung der Coronabedingten Erstattungsbeträge im Bereich der pauschal finanzierten Angebote</t>
  </si>
  <si>
    <t>für den Zeitraum:</t>
  </si>
  <si>
    <t>Beginn:</t>
  </si>
  <si>
    <t>Ende:</t>
  </si>
  <si>
    <r>
      <t xml:space="preserve">A.) 
Im genannten Zeitraum wurden von uns </t>
    </r>
    <r>
      <rPr>
        <b/>
        <sz val="11"/>
        <rFont val="Arial"/>
        <family val="2"/>
      </rPr>
      <t>keine</t>
    </r>
    <r>
      <rPr>
        <sz val="11"/>
        <rFont val="Arial"/>
        <family val="2"/>
      </rPr>
      <t xml:space="preserve"> öffentlichen und privaten (Versicherungen), Ersatz-, Entschädigungs- oder Ausfallleistungen (insbesondere Kurzarbeitergeld bei [Teil-] Freistellung, Leistungen nach dem IfSG etc,) beantragt und in Anspruch genommen </t>
    </r>
  </si>
  <si>
    <t xml:space="preserve">Leistungen erhalten: </t>
  </si>
  <si>
    <t>¡</t>
  </si>
  <si>
    <t xml:space="preserve"> nein</t>
  </si>
  <si>
    <t xml:space="preserve">ja </t>
  </si>
  <si>
    <t xml:space="preserve"> (wenn ja, siehe B)</t>
  </si>
  <si>
    <r>
      <t xml:space="preserve">B.)
Im genannten Zeitraum wurden von uns </t>
    </r>
    <r>
      <rPr>
        <b/>
        <sz val="11"/>
        <rFont val="Arial"/>
        <family val="2"/>
      </rPr>
      <t>folgende</t>
    </r>
    <r>
      <rPr>
        <sz val="11"/>
        <rFont val="Arial"/>
        <family val="2"/>
      </rPr>
      <t xml:space="preserve"> öffentlichen und privaten (Versicherungen), Ersatz-, Entschädigungs- oder Ausfallleistungen (insbesondere Kurzarbeitergeld bei [Teil-] Freistellung, Leistungen nach dem IfSG etc,) beantragt und in Anspruch genommen. Diese fließen in die Berechnung mit ein.</t>
    </r>
  </si>
  <si>
    <t xml:space="preserve">Kurzarbeitergeld (KUG): </t>
  </si>
  <si>
    <t>Vorname</t>
  </si>
  <si>
    <t>Zeitraum</t>
  </si>
  <si>
    <t>KUG (ohne Aufstockung Arbeitgeber)</t>
  </si>
  <si>
    <t>Betrag:</t>
  </si>
  <si>
    <r>
      <t>sonstige Erstattungen Dritter</t>
    </r>
    <r>
      <rPr>
        <b/>
        <sz val="10"/>
        <color theme="1"/>
        <rFont val="Calibri"/>
        <family val="2"/>
        <scheme val="minor"/>
      </rPr>
      <t xml:space="preserve"> (z.B. IFSG,  Betriebsausfallversicherung, sonstige Ausfallleistungen etc.)</t>
    </r>
  </si>
  <si>
    <t>Art der Erstattung:</t>
  </si>
  <si>
    <t>Betrag</t>
  </si>
  <si>
    <r>
      <t xml:space="preserve">C.) </t>
    </r>
    <r>
      <rPr>
        <b/>
        <sz val="11"/>
        <color theme="1"/>
        <rFont val="Calibri"/>
        <family val="2"/>
        <scheme val="minor"/>
      </rPr>
      <t>Verpflichtungserklärung:</t>
    </r>
    <r>
      <rPr>
        <sz val="11"/>
        <color theme="1"/>
        <rFont val="Calibri"/>
        <family val="2"/>
        <scheme val="minor"/>
      </rPr>
      <t xml:space="preserve">
Der Leistungserbringer erklärt, dass er die Rundschreiben des Bayerischen Bezirketags vom 18.03., 20.04. und 29.06.2020 zum Umgang mit den Auswirkungen der Corona-Pandemie und die Rundschreiben des jeweils zuständigen Bezirks beachtet und grundsätzlich umgesetzt hat. </t>
    </r>
  </si>
  <si>
    <t>Ort, Datum</t>
  </si>
  <si>
    <t>Unterschrift</t>
  </si>
  <si>
    <t>sonstige Abzüge:</t>
  </si>
  <si>
    <t>(z.B. KOB)</t>
  </si>
  <si>
    <t>42165/20</t>
  </si>
  <si>
    <t>zur gewährten Förderung nach der Förderrichtlinie   
                        Ambulant Betreutes Wohnen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</si>
</sst>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0.000"/>
    <numFmt numFmtId="165" formatCode="_-* #,##0.00\ [$€-407]_-;\-* #,##0.00\ [$€-407]_-;_-* &quot;-&quot;??\ [$€-407]_-;_-@_-"/>
    <numFmt numFmtId="166" formatCode="dd/mm/yy;@"/>
    <numFmt numFmtId="167" formatCode="#,##0.00\ &quot;€&quot;"/>
  </numFmts>
  <fonts count="4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i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name val="Calibri"/>
      <family val="2"/>
    </font>
    <font>
      <sz val="9.6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Lucida Sans Unicode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Wingdings"/>
      <charset val="2"/>
    </font>
    <font>
      <b/>
      <sz val="11"/>
      <color theme="1"/>
      <name val="Wingdings"/>
      <charset val="2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29" fillId="0" borderId="0"/>
  </cellStyleXfs>
  <cellXfs count="367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4" fillId="0" borderId="0" xfId="0" applyFont="1" applyAlignment="1">
      <alignment horizontal="right" wrapText="1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4" fillId="0" borderId="4" xfId="0" applyFont="1" applyBorder="1"/>
    <xf numFmtId="0" fontId="2" fillId="0" borderId="7" xfId="0" applyFont="1" applyBorder="1"/>
    <xf numFmtId="0" fontId="2" fillId="0" borderId="0" xfId="0" applyFont="1" applyBorder="1"/>
    <xf numFmtId="0" fontId="4" fillId="0" borderId="8" xfId="0" applyFont="1" applyBorder="1"/>
    <xf numFmtId="0" fontId="4" fillId="0" borderId="1" xfId="0" applyFont="1" applyBorder="1"/>
    <xf numFmtId="0" fontId="3" fillId="2" borderId="9" xfId="0" applyFont="1" applyFill="1" applyBorder="1"/>
    <xf numFmtId="0" fontId="1" fillId="2" borderId="9" xfId="0" applyFont="1" applyFill="1" applyBorder="1" applyProtection="1">
      <protection locked="0"/>
    </xf>
    <xf numFmtId="0" fontId="2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/>
    <xf numFmtId="0" fontId="8" fillId="0" borderId="0" xfId="0" applyFont="1" applyFill="1"/>
    <xf numFmtId="0" fontId="6" fillId="0" borderId="0" xfId="0" applyFont="1" applyBorder="1"/>
    <xf numFmtId="0" fontId="0" fillId="0" borderId="0" xfId="0" applyFont="1" applyBorder="1" applyAlignment="1"/>
    <xf numFmtId="0" fontId="1" fillId="2" borderId="9" xfId="0" applyFont="1" applyFill="1" applyBorder="1" applyAlignment="1" applyProtection="1">
      <protection locked="0"/>
    </xf>
    <xf numFmtId="0" fontId="2" fillId="0" borderId="0" xfId="0" applyFont="1" applyFill="1" applyBorder="1"/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/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1" xfId="0" applyFont="1" applyBorder="1" applyAlignment="1"/>
    <xf numFmtId="0" fontId="0" fillId="0" borderId="1" xfId="0" applyFont="1" applyBorder="1"/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4" fillId="0" borderId="0" xfId="0" applyFont="1" applyFill="1"/>
    <xf numFmtId="0" fontId="11" fillId="0" borderId="0" xfId="1" applyFont="1" applyFill="1" applyProtection="1"/>
    <xf numFmtId="0" fontId="12" fillId="0" borderId="0" xfId="1" applyFont="1" applyFill="1" applyProtection="1"/>
    <xf numFmtId="0" fontId="12" fillId="0" borderId="0" xfId="1" applyFont="1" applyFill="1" applyBorder="1" applyAlignment="1" applyProtection="1">
      <alignment horizontal="center"/>
    </xf>
    <xf numFmtId="0" fontId="12" fillId="0" borderId="0" xfId="1" applyFont="1" applyProtection="1"/>
    <xf numFmtId="0" fontId="12" fillId="0" borderId="0" xfId="1" applyFont="1" applyFill="1" applyAlignment="1" applyProtection="1"/>
    <xf numFmtId="0" fontId="14" fillId="0" borderId="0" xfId="1" applyFont="1" applyProtection="1"/>
    <xf numFmtId="0" fontId="14" fillId="0" borderId="0" xfId="1" applyFont="1" applyBorder="1" applyProtection="1"/>
    <xf numFmtId="0" fontId="14" fillId="0" borderId="0" xfId="1" applyFont="1" applyFill="1" applyBorder="1" applyProtection="1"/>
    <xf numFmtId="0" fontId="15" fillId="0" borderId="9" xfId="1" applyFont="1" applyBorder="1" applyProtection="1"/>
    <xf numFmtId="0" fontId="16" fillId="0" borderId="14" xfId="1" applyFont="1" applyBorder="1" applyProtection="1"/>
    <xf numFmtId="0" fontId="16" fillId="0" borderId="15" xfId="1" applyFont="1" applyBorder="1" applyAlignment="1" applyProtection="1">
      <alignment horizontal="center"/>
    </xf>
    <xf numFmtId="0" fontId="16" fillId="0" borderId="16" xfId="1" applyFont="1" applyBorder="1" applyAlignment="1" applyProtection="1">
      <alignment horizontal="center"/>
    </xf>
    <xf numFmtId="0" fontId="16" fillId="0" borderId="17" xfId="1" applyFont="1" applyBorder="1" applyAlignment="1" applyProtection="1">
      <alignment horizontal="center"/>
    </xf>
    <xf numFmtId="0" fontId="16" fillId="0" borderId="18" xfId="1" applyFont="1" applyBorder="1" applyAlignment="1" applyProtection="1">
      <alignment horizontal="center"/>
    </xf>
    <xf numFmtId="0" fontId="16" fillId="0" borderId="0" xfId="1" applyFont="1" applyBorder="1" applyAlignment="1" applyProtection="1">
      <alignment horizontal="center"/>
    </xf>
    <xf numFmtId="0" fontId="15" fillId="0" borderId="0" xfId="1" applyFont="1" applyFill="1" applyBorder="1" applyProtection="1"/>
    <xf numFmtId="0" fontId="15" fillId="0" borderId="0" xfId="1" applyFont="1" applyFill="1" applyBorder="1" applyAlignment="1" applyProtection="1">
      <alignment horizontal="left"/>
    </xf>
    <xf numFmtId="0" fontId="15" fillId="0" borderId="0" xfId="1" applyFont="1" applyBorder="1" applyProtection="1"/>
    <xf numFmtId="0" fontId="15" fillId="0" borderId="0" xfId="1" applyFont="1" applyProtection="1"/>
    <xf numFmtId="0" fontId="15" fillId="0" borderId="19" xfId="1" applyFont="1" applyBorder="1" applyProtection="1"/>
    <xf numFmtId="0" fontId="16" fillId="0" borderId="20" xfId="1" applyFont="1" applyBorder="1" applyAlignment="1" applyProtection="1">
      <alignment horizontal="center"/>
    </xf>
    <xf numFmtId="0" fontId="16" fillId="0" borderId="21" xfId="1" applyFont="1" applyBorder="1" applyAlignment="1" applyProtection="1">
      <alignment horizontal="center"/>
    </xf>
    <xf numFmtId="0" fontId="16" fillId="0" borderId="22" xfId="1" applyFont="1" applyBorder="1" applyAlignment="1" applyProtection="1">
      <alignment horizontal="center"/>
    </xf>
    <xf numFmtId="0" fontId="16" fillId="0" borderId="23" xfId="1" applyFont="1" applyBorder="1" applyAlignment="1" applyProtection="1">
      <alignment horizontal="center"/>
    </xf>
    <xf numFmtId="0" fontId="15" fillId="2" borderId="24" xfId="1" applyFont="1" applyFill="1" applyBorder="1" applyAlignment="1" applyProtection="1">
      <alignment horizontal="center"/>
      <protection locked="0"/>
    </xf>
    <xf numFmtId="0" fontId="14" fillId="0" borderId="9" xfId="1" applyFont="1" applyBorder="1" applyProtection="1"/>
    <xf numFmtId="13" fontId="14" fillId="0" borderId="25" xfId="1" applyNumberFormat="1" applyFont="1" applyBorder="1" applyProtection="1"/>
    <xf numFmtId="13" fontId="14" fillId="0" borderId="26" xfId="1" applyNumberFormat="1" applyFont="1" applyBorder="1" applyProtection="1"/>
    <xf numFmtId="13" fontId="14" fillId="0" borderId="27" xfId="1" applyNumberFormat="1" applyFont="1" applyBorder="1" applyProtection="1"/>
    <xf numFmtId="13" fontId="14" fillId="0" borderId="28" xfId="1" applyNumberFormat="1" applyFont="1" applyBorder="1" applyProtection="1"/>
    <xf numFmtId="13" fontId="14" fillId="0" borderId="0" xfId="1" applyNumberFormat="1" applyFont="1" applyBorder="1" applyProtection="1"/>
    <xf numFmtId="0" fontId="13" fillId="2" borderId="9" xfId="1" applyFont="1" applyFill="1" applyBorder="1" applyProtection="1">
      <protection locked="0"/>
    </xf>
    <xf numFmtId="0" fontId="13" fillId="0" borderId="11" xfId="1" applyFont="1" applyFill="1" applyBorder="1" applyAlignment="1" applyProtection="1">
      <alignment horizontal="center"/>
      <protection locked="0"/>
    </xf>
    <xf numFmtId="13" fontId="13" fillId="2" borderId="9" xfId="1" applyNumberFormat="1" applyFont="1" applyFill="1" applyBorder="1" applyAlignment="1" applyProtection="1">
      <alignment horizontal="center" vertical="center"/>
      <protection locked="0"/>
    </xf>
    <xf numFmtId="13" fontId="12" fillId="0" borderId="0" xfId="1" applyNumberFormat="1" applyFont="1" applyFill="1" applyBorder="1" applyProtection="1"/>
    <xf numFmtId="0" fontId="12" fillId="0" borderId="0" xfId="1" applyFont="1" applyFill="1" applyBorder="1" applyProtection="1"/>
    <xf numFmtId="0" fontId="13" fillId="0" borderId="11" xfId="1" applyFont="1" applyBorder="1" applyAlignment="1" applyProtection="1">
      <alignment horizontal="center"/>
      <protection locked="0"/>
    </xf>
    <xf numFmtId="13" fontId="12" fillId="0" borderId="0" xfId="1" applyNumberFormat="1" applyFont="1" applyBorder="1" applyAlignment="1" applyProtection="1">
      <alignment wrapText="1"/>
    </xf>
    <xf numFmtId="0" fontId="12" fillId="0" borderId="0" xfId="1" applyFont="1" applyBorder="1" applyProtection="1"/>
    <xf numFmtId="0" fontId="13" fillId="0" borderId="29" xfId="1" applyFont="1" applyFill="1" applyBorder="1" applyAlignment="1" applyProtection="1">
      <alignment horizontal="center"/>
      <protection locked="0"/>
    </xf>
    <xf numFmtId="13" fontId="13" fillId="2" borderId="30" xfId="1" applyNumberFormat="1" applyFont="1" applyFill="1" applyBorder="1" applyAlignment="1" applyProtection="1">
      <alignment horizontal="center" vertical="center"/>
      <protection locked="0"/>
    </xf>
    <xf numFmtId="13" fontId="13" fillId="2" borderId="12" xfId="1" applyNumberFormat="1" applyFont="1" applyFill="1" applyBorder="1" applyAlignment="1" applyProtection="1">
      <alignment horizontal="center" vertical="center"/>
      <protection locked="0"/>
    </xf>
    <xf numFmtId="13" fontId="13" fillId="2" borderId="10" xfId="1" applyNumberFormat="1" applyFont="1" applyFill="1" applyBorder="1" applyAlignment="1" applyProtection="1">
      <alignment horizontal="center" vertical="center"/>
      <protection locked="0"/>
    </xf>
    <xf numFmtId="13" fontId="12" fillId="0" borderId="0" xfId="1" applyNumberFormat="1" applyFont="1" applyBorder="1" applyProtection="1"/>
    <xf numFmtId="0" fontId="13" fillId="0" borderId="31" xfId="1" applyFont="1" applyBorder="1" applyAlignment="1" applyProtection="1">
      <alignment horizontal="center"/>
      <protection locked="0"/>
    </xf>
    <xf numFmtId="13" fontId="13" fillId="2" borderId="32" xfId="1" applyNumberFormat="1" applyFont="1" applyFill="1" applyBorder="1" applyAlignment="1" applyProtection="1">
      <alignment horizontal="center" vertical="center"/>
      <protection locked="0"/>
    </xf>
    <xf numFmtId="13" fontId="13" fillId="2" borderId="33" xfId="1" applyNumberFormat="1" applyFont="1" applyFill="1" applyBorder="1" applyAlignment="1" applyProtection="1">
      <alignment horizontal="center" vertical="center"/>
      <protection locked="0"/>
    </xf>
    <xf numFmtId="13" fontId="13" fillId="2" borderId="34" xfId="1" applyNumberFormat="1" applyFont="1" applyFill="1" applyBorder="1" applyAlignment="1" applyProtection="1">
      <alignment horizontal="center" vertical="center"/>
      <protection locked="0"/>
    </xf>
    <xf numFmtId="13" fontId="13" fillId="2" borderId="35" xfId="1" applyNumberFormat="1" applyFont="1" applyFill="1" applyBorder="1" applyAlignment="1" applyProtection="1">
      <alignment horizontal="center" vertical="center"/>
      <protection locked="0"/>
    </xf>
    <xf numFmtId="13" fontId="13" fillId="2" borderId="36" xfId="1" applyNumberFormat="1" applyFont="1" applyFill="1" applyBorder="1" applyAlignment="1" applyProtection="1">
      <alignment horizontal="center" vertical="center"/>
      <protection locked="0"/>
    </xf>
    <xf numFmtId="0" fontId="12" fillId="0" borderId="37" xfId="1" applyFont="1" applyBorder="1" applyProtection="1"/>
    <xf numFmtId="0" fontId="12" fillId="0" borderId="11" xfId="1" applyFont="1" applyBorder="1" applyProtection="1"/>
    <xf numFmtId="0" fontId="13" fillId="0" borderId="38" xfId="1" applyFont="1" applyBorder="1" applyAlignment="1" applyProtection="1">
      <alignment horizontal="center"/>
      <protection locked="0"/>
    </xf>
    <xf numFmtId="13" fontId="13" fillId="2" borderId="39" xfId="1" applyNumberFormat="1" applyFont="1" applyFill="1" applyBorder="1" applyAlignment="1" applyProtection="1">
      <alignment horizontal="center" vertical="center"/>
      <protection locked="0"/>
    </xf>
    <xf numFmtId="13" fontId="13" fillId="2" borderId="38" xfId="1" applyNumberFormat="1" applyFont="1" applyFill="1" applyBorder="1" applyAlignment="1" applyProtection="1">
      <alignment horizontal="center" vertical="center"/>
      <protection locked="0"/>
    </xf>
    <xf numFmtId="13" fontId="13" fillId="2" borderId="40" xfId="1" applyNumberFormat="1" applyFont="1" applyFill="1" applyBorder="1" applyAlignment="1" applyProtection="1">
      <alignment horizontal="center" vertical="center"/>
      <protection locked="0"/>
    </xf>
    <xf numFmtId="13" fontId="13" fillId="2" borderId="41" xfId="1" applyNumberFormat="1" applyFont="1" applyFill="1" applyBorder="1" applyAlignment="1" applyProtection="1">
      <alignment horizontal="center" vertical="center"/>
      <protection locked="0"/>
    </xf>
    <xf numFmtId="0" fontId="13" fillId="0" borderId="12" xfId="1" applyFont="1" applyBorder="1" applyAlignment="1" applyProtection="1">
      <alignment horizontal="center"/>
      <protection locked="0"/>
    </xf>
    <xf numFmtId="0" fontId="13" fillId="0" borderId="9" xfId="1" applyFont="1" applyBorder="1" applyProtection="1"/>
    <xf numFmtId="0" fontId="13" fillId="0" borderId="37" xfId="1" applyFont="1" applyBorder="1" applyAlignment="1" applyProtection="1">
      <alignment horizontal="center"/>
    </xf>
    <xf numFmtId="13" fontId="12" fillId="0" borderId="42" xfId="1" applyNumberFormat="1" applyFont="1" applyBorder="1" applyAlignment="1" applyProtection="1"/>
    <xf numFmtId="13" fontId="12" fillId="0" borderId="43" xfId="1" applyNumberFormat="1" applyFont="1" applyBorder="1" applyAlignment="1" applyProtection="1"/>
    <xf numFmtId="13" fontId="12" fillId="0" borderId="44" xfId="1" applyNumberFormat="1" applyFont="1" applyBorder="1" applyAlignment="1" applyProtection="1"/>
    <xf numFmtId="13" fontId="12" fillId="0" borderId="45" xfId="1" applyNumberFormat="1" applyFont="1" applyBorder="1" applyAlignment="1" applyProtection="1"/>
    <xf numFmtId="0" fontId="17" fillId="0" borderId="0" xfId="1" applyFont="1" applyProtection="1"/>
    <xf numFmtId="0" fontId="17" fillId="0" borderId="25" xfId="1" applyFont="1" applyBorder="1" applyProtection="1"/>
    <xf numFmtId="0" fontId="17" fillId="0" borderId="26" xfId="1" applyFont="1" applyBorder="1" applyProtection="1"/>
    <xf numFmtId="0" fontId="17" fillId="0" borderId="27" xfId="1" applyFont="1" applyBorder="1" applyProtection="1"/>
    <xf numFmtId="0" fontId="17" fillId="0" borderId="46" xfId="1" applyFont="1" applyBorder="1" applyProtection="1"/>
    <xf numFmtId="0" fontId="17" fillId="0" borderId="0" xfId="1" applyFont="1" applyBorder="1" applyProtection="1"/>
    <xf numFmtId="0" fontId="17" fillId="0" borderId="0" xfId="1" applyFont="1" applyFill="1" applyBorder="1" applyProtection="1"/>
    <xf numFmtId="1" fontId="12" fillId="0" borderId="25" xfId="1" applyNumberFormat="1" applyFont="1" applyBorder="1" applyAlignment="1" applyProtection="1">
      <alignment horizontal="center"/>
    </xf>
    <xf numFmtId="1" fontId="12" fillId="0" borderId="26" xfId="1" applyNumberFormat="1" applyFont="1" applyBorder="1" applyAlignment="1" applyProtection="1">
      <alignment horizontal="center"/>
    </xf>
    <xf numFmtId="1" fontId="12" fillId="0" borderId="27" xfId="1" applyNumberFormat="1" applyFont="1" applyBorder="1" applyAlignment="1" applyProtection="1">
      <alignment horizontal="center"/>
    </xf>
    <xf numFmtId="1" fontId="12" fillId="0" borderId="46" xfId="1" applyNumberFormat="1" applyFont="1" applyBorder="1" applyAlignment="1" applyProtection="1">
      <alignment horizontal="center"/>
    </xf>
    <xf numFmtId="1" fontId="12" fillId="0" borderId="0" xfId="1" applyNumberFormat="1" applyFont="1" applyFill="1" applyBorder="1" applyAlignment="1" applyProtection="1">
      <alignment horizontal="center"/>
    </xf>
    <xf numFmtId="1" fontId="12" fillId="0" borderId="0" xfId="1" applyNumberFormat="1" applyFont="1" applyBorder="1" applyAlignment="1" applyProtection="1">
      <alignment horizontal="center"/>
    </xf>
    <xf numFmtId="1" fontId="12" fillId="0" borderId="0" xfId="1" applyNumberFormat="1" applyFont="1" applyFill="1" applyBorder="1" applyAlignment="1" applyProtection="1">
      <alignment horizontal="center" wrapText="1"/>
    </xf>
    <xf numFmtId="0" fontId="12" fillId="0" borderId="25" xfId="1" applyFont="1" applyBorder="1" applyProtection="1"/>
    <xf numFmtId="0" fontId="12" fillId="0" borderId="26" xfId="1" applyFont="1" applyBorder="1" applyProtection="1"/>
    <xf numFmtId="0" fontId="12" fillId="0" borderId="27" xfId="1" applyFont="1" applyBorder="1" applyProtection="1"/>
    <xf numFmtId="0" fontId="12" fillId="0" borderId="46" xfId="1" applyFont="1" applyBorder="1" applyProtection="1"/>
    <xf numFmtId="0" fontId="13" fillId="0" borderId="0" xfId="1" applyFont="1" applyFill="1" applyProtection="1"/>
    <xf numFmtId="1" fontId="13" fillId="0" borderId="25" xfId="1" applyNumberFormat="1" applyFont="1" applyFill="1" applyBorder="1" applyAlignment="1" applyProtection="1">
      <alignment horizontal="center"/>
    </xf>
    <xf numFmtId="1" fontId="13" fillId="0" borderId="26" xfId="1" applyNumberFormat="1" applyFont="1" applyFill="1" applyBorder="1" applyAlignment="1" applyProtection="1">
      <alignment horizontal="center"/>
    </xf>
    <xf numFmtId="1" fontId="13" fillId="0" borderId="27" xfId="1" applyNumberFormat="1" applyFont="1" applyFill="1" applyBorder="1" applyAlignment="1" applyProtection="1">
      <alignment horizontal="center"/>
    </xf>
    <xf numFmtId="1" fontId="13" fillId="0" borderId="46" xfId="1" applyNumberFormat="1" applyFont="1" applyFill="1" applyBorder="1" applyAlignment="1" applyProtection="1">
      <alignment horizontal="center"/>
    </xf>
    <xf numFmtId="0" fontId="13" fillId="0" borderId="0" xfId="1" applyFont="1" applyFill="1" applyAlignment="1" applyProtection="1">
      <alignment horizontal="center"/>
    </xf>
    <xf numFmtId="13" fontId="18" fillId="0" borderId="0" xfId="1" applyNumberFormat="1" applyFont="1" applyProtection="1"/>
    <xf numFmtId="13" fontId="12" fillId="0" borderId="0" xfId="1" applyNumberFormat="1" applyFont="1" applyProtection="1"/>
    <xf numFmtId="2" fontId="12" fillId="0" borderId="25" xfId="1" applyNumberFormat="1" applyFont="1" applyBorder="1" applyProtection="1"/>
    <xf numFmtId="2" fontId="12" fillId="0" borderId="46" xfId="1" applyNumberFormat="1" applyFont="1" applyBorder="1" applyProtection="1"/>
    <xf numFmtId="164" fontId="12" fillId="0" borderId="0" xfId="1" applyNumberFormat="1" applyFont="1" applyBorder="1" applyProtection="1"/>
    <xf numFmtId="2" fontId="18" fillId="0" borderId="25" xfId="1" applyNumberFormat="1" applyFont="1" applyBorder="1" applyProtection="1"/>
    <xf numFmtId="2" fontId="18" fillId="0" borderId="46" xfId="1" applyNumberFormat="1" applyFont="1" applyBorder="1" applyProtection="1"/>
    <xf numFmtId="0" fontId="18" fillId="0" borderId="0" xfId="1" applyFont="1" applyBorder="1" applyProtection="1"/>
    <xf numFmtId="0" fontId="18" fillId="0" borderId="0" xfId="1" applyFont="1" applyFill="1" applyProtection="1"/>
    <xf numFmtId="0" fontId="18" fillId="0" borderId="0" xfId="1" applyFont="1" applyProtection="1"/>
    <xf numFmtId="13" fontId="12" fillId="0" borderId="25" xfId="1" applyNumberFormat="1" applyFont="1" applyBorder="1" applyProtection="1"/>
    <xf numFmtId="13" fontId="12" fillId="0" borderId="26" xfId="1" applyNumberFormat="1" applyFont="1" applyBorder="1" applyProtection="1"/>
    <xf numFmtId="13" fontId="12" fillId="0" borderId="27" xfId="1" applyNumberFormat="1" applyFont="1" applyBorder="1" applyProtection="1"/>
    <xf numFmtId="13" fontId="12" fillId="0" borderId="46" xfId="1" applyNumberFormat="1" applyFont="1" applyBorder="1" applyProtection="1"/>
    <xf numFmtId="0" fontId="13" fillId="3" borderId="40" xfId="1" applyFont="1" applyFill="1" applyBorder="1" applyProtection="1"/>
    <xf numFmtId="0" fontId="13" fillId="3" borderId="13" xfId="1" applyFont="1" applyFill="1" applyBorder="1" applyProtection="1"/>
    <xf numFmtId="2" fontId="13" fillId="3" borderId="39" xfId="1" applyNumberFormat="1" applyFont="1" applyFill="1" applyBorder="1" applyProtection="1"/>
    <xf numFmtId="2" fontId="13" fillId="3" borderId="47" xfId="1" applyNumberFormat="1" applyFont="1" applyFill="1" applyBorder="1" applyProtection="1"/>
    <xf numFmtId="2" fontId="13" fillId="3" borderId="13" xfId="1" applyNumberFormat="1" applyFont="1" applyFill="1" applyBorder="1" applyProtection="1"/>
    <xf numFmtId="2" fontId="13" fillId="3" borderId="40" xfId="1" applyNumberFormat="1" applyFont="1" applyFill="1" applyBorder="1" applyProtection="1"/>
    <xf numFmtId="2" fontId="13" fillId="3" borderId="41" xfId="1" applyNumberFormat="1" applyFont="1" applyFill="1" applyBorder="1" applyProtection="1"/>
    <xf numFmtId="164" fontId="13" fillId="0" borderId="0" xfId="1" applyNumberFormat="1" applyFont="1" applyFill="1" applyProtection="1"/>
    <xf numFmtId="0" fontId="13" fillId="0" borderId="0" xfId="1" applyFont="1" applyProtection="1"/>
    <xf numFmtId="0" fontId="13" fillId="4" borderId="44" xfId="1" applyFont="1" applyFill="1" applyBorder="1" applyProtection="1"/>
    <xf numFmtId="0" fontId="13" fillId="4" borderId="37" xfId="1" applyFont="1" applyFill="1" applyBorder="1" applyProtection="1"/>
    <xf numFmtId="2" fontId="13" fillId="4" borderId="42" xfId="1" applyNumberFormat="1" applyFont="1" applyFill="1" applyBorder="1" applyProtection="1"/>
    <xf numFmtId="0" fontId="13" fillId="5" borderId="0" xfId="1" applyFont="1" applyFill="1" applyProtection="1"/>
    <xf numFmtId="2" fontId="17" fillId="0" borderId="0" xfId="1" applyNumberFormat="1" applyFont="1" applyFill="1" applyBorder="1" applyProtection="1"/>
    <xf numFmtId="0" fontId="17" fillId="6" borderId="0" xfId="1" applyFont="1" applyFill="1" applyProtection="1"/>
    <xf numFmtId="2" fontId="17" fillId="6" borderId="0" xfId="1" applyNumberFormat="1" applyFont="1" applyFill="1" applyBorder="1" applyProtection="1"/>
    <xf numFmtId="0" fontId="17" fillId="0" borderId="0" xfId="1" applyFont="1" applyFill="1" applyProtection="1"/>
    <xf numFmtId="2" fontId="17" fillId="0" borderId="0" xfId="1" applyNumberFormat="1" applyFont="1" applyBorder="1" applyProtection="1"/>
    <xf numFmtId="164" fontId="17" fillId="0" borderId="0" xfId="1" applyNumberFormat="1" applyFont="1" applyBorder="1" applyProtection="1"/>
    <xf numFmtId="0" fontId="19" fillId="0" borderId="0" xfId="1" applyFont="1" applyBorder="1" applyProtection="1"/>
    <xf numFmtId="0" fontId="20" fillId="0" borderId="0" xfId="1" applyNumberFormat="1" applyFont="1" applyBorder="1" applyAlignment="1" applyProtection="1">
      <alignment horizontal="center"/>
    </xf>
    <xf numFmtId="2" fontId="19" fillId="7" borderId="24" xfId="1" applyNumberFormat="1" applyFont="1" applyFill="1" applyBorder="1" applyProtection="1"/>
    <xf numFmtId="2" fontId="19" fillId="0" borderId="0" xfId="1" applyNumberFormat="1" applyFont="1" applyBorder="1" applyProtection="1"/>
    <xf numFmtId="2" fontId="19" fillId="0" borderId="24" xfId="1" applyNumberFormat="1" applyFont="1" applyBorder="1" applyProtection="1"/>
    <xf numFmtId="0" fontId="14" fillId="0" borderId="0" xfId="1" applyFont="1" applyFill="1" applyProtection="1"/>
    <xf numFmtId="0" fontId="13" fillId="8" borderId="0" xfId="1" applyFont="1" applyFill="1" applyBorder="1" applyAlignment="1" applyProtection="1">
      <alignment vertical="center"/>
    </xf>
    <xf numFmtId="0" fontId="22" fillId="0" borderId="0" xfId="1" applyFont="1" applyProtection="1"/>
    <xf numFmtId="0" fontId="22" fillId="2" borderId="0" xfId="1" applyFont="1" applyFill="1" applyProtection="1">
      <protection locked="0"/>
    </xf>
    <xf numFmtId="164" fontId="13" fillId="0" borderId="0" xfId="1" applyNumberFormat="1" applyFont="1" applyFill="1" applyBorder="1" applyProtection="1"/>
    <xf numFmtId="0" fontId="19" fillId="2" borderId="24" xfId="1" applyFont="1" applyFill="1" applyBorder="1" applyAlignment="1" applyProtection="1">
      <alignment horizontal="left"/>
      <protection locked="0"/>
    </xf>
    <xf numFmtId="14" fontId="19" fillId="2" borderId="24" xfId="1" applyNumberFormat="1" applyFont="1" applyFill="1" applyBorder="1" applyProtection="1">
      <protection locked="0"/>
    </xf>
    <xf numFmtId="164" fontId="19" fillId="0" borderId="0" xfId="1" applyNumberFormat="1" applyFont="1" applyBorder="1" applyProtection="1"/>
    <xf numFmtId="164" fontId="20" fillId="0" borderId="0" xfId="1" applyNumberFormat="1" applyFont="1" applyProtection="1"/>
    <xf numFmtId="0" fontId="19" fillId="2" borderId="24" xfId="1" applyFont="1" applyFill="1" applyBorder="1" applyProtection="1">
      <protection locked="0"/>
    </xf>
    <xf numFmtId="0" fontId="19" fillId="0" borderId="0" xfId="1" applyFont="1" applyFill="1" applyBorder="1" applyAlignment="1" applyProtection="1">
      <alignment horizontal="center"/>
    </xf>
    <xf numFmtId="0" fontId="20" fillId="0" borderId="0" xfId="1" applyFont="1" applyFill="1" applyAlignment="1" applyProtection="1">
      <alignment horizontal="center"/>
    </xf>
    <xf numFmtId="0" fontId="14" fillId="0" borderId="0" xfId="1" applyFont="1" applyFill="1" applyAlignment="1" applyProtection="1">
      <alignment horizontal="center"/>
    </xf>
    <xf numFmtId="0" fontId="19" fillId="0" borderId="0" xfId="1" applyFont="1" applyFill="1" applyProtection="1"/>
    <xf numFmtId="0" fontId="12" fillId="8" borderId="0" xfId="1" applyFont="1" applyFill="1" applyProtection="1"/>
    <xf numFmtId="164" fontId="19" fillId="0" borderId="0" xfId="1" applyNumberFormat="1" applyFont="1" applyFill="1" applyProtection="1"/>
    <xf numFmtId="164" fontId="20" fillId="0" borderId="0" xfId="1" applyNumberFormat="1" applyFont="1" applyFill="1" applyProtection="1"/>
    <xf numFmtId="165" fontId="12" fillId="0" borderId="0" xfId="1" applyNumberFormat="1" applyFont="1" applyBorder="1" applyAlignment="1" applyProtection="1"/>
    <xf numFmtId="0" fontId="12" fillId="0" borderId="0" xfId="1" applyFont="1" applyBorder="1" applyAlignment="1" applyProtection="1"/>
    <xf numFmtId="0" fontId="20" fillId="0" borderId="0" xfId="1" applyNumberFormat="1" applyFont="1" applyAlignment="1" applyProtection="1">
      <alignment horizontal="center"/>
    </xf>
    <xf numFmtId="164" fontId="13" fillId="0" borderId="0" xfId="1" applyNumberFormat="1" applyFont="1" applyProtection="1"/>
    <xf numFmtId="2" fontId="19" fillId="2" borderId="24" xfId="1" applyNumberFormat="1" applyFont="1" applyFill="1" applyBorder="1" applyAlignment="1" applyProtection="1">
      <alignment horizontal="center" vertical="center"/>
      <protection locked="0"/>
    </xf>
    <xf numFmtId="2" fontId="17" fillId="0" borderId="0" xfId="1" applyNumberFormat="1" applyFont="1" applyAlignment="1" applyProtection="1">
      <alignment horizontal="center"/>
    </xf>
    <xf numFmtId="165" fontId="13" fillId="0" borderId="0" xfId="1" applyNumberFormat="1" applyFont="1" applyProtection="1"/>
    <xf numFmtId="0" fontId="14" fillId="9" borderId="0" xfId="1" applyFont="1" applyFill="1" applyProtection="1"/>
    <xf numFmtId="2" fontId="17" fillId="7" borderId="24" xfId="1" applyNumberFormat="1" applyFont="1" applyFill="1" applyBorder="1" applyProtection="1"/>
    <xf numFmtId="164" fontId="14" fillId="0" borderId="0" xfId="1" applyNumberFormat="1" applyFont="1" applyProtection="1"/>
    <xf numFmtId="2" fontId="19" fillId="2" borderId="24" xfId="1" applyNumberFormat="1" applyFont="1" applyFill="1" applyBorder="1" applyAlignment="1" applyProtection="1">
      <protection locked="0"/>
    </xf>
    <xf numFmtId="2" fontId="17" fillId="2" borderId="24" xfId="1" applyNumberFormat="1" applyFont="1" applyFill="1" applyBorder="1" applyAlignment="1" applyProtection="1">
      <protection locked="0"/>
    </xf>
    <xf numFmtId="2" fontId="17" fillId="0" borderId="24" xfId="1" applyNumberFormat="1" applyFont="1" applyBorder="1" applyProtection="1"/>
    <xf numFmtId="0" fontId="17" fillId="0" borderId="0" xfId="1" applyFont="1" applyFill="1" applyBorder="1" applyAlignment="1" applyProtection="1">
      <alignment horizontal="left"/>
    </xf>
    <xf numFmtId="165" fontId="17" fillId="0" borderId="0" xfId="1" applyNumberFormat="1" applyFont="1" applyFill="1" applyBorder="1" applyProtection="1"/>
    <xf numFmtId="165" fontId="13" fillId="2" borderId="24" xfId="1" applyNumberFormat="1" applyFont="1" applyFill="1" applyBorder="1" applyProtection="1">
      <protection locked="0"/>
    </xf>
    <xf numFmtId="0" fontId="14" fillId="0" borderId="44" xfId="1" applyFont="1" applyFill="1" applyBorder="1" applyProtection="1"/>
    <xf numFmtId="0" fontId="14" fillId="0" borderId="43" xfId="1" applyFont="1" applyFill="1" applyBorder="1" applyProtection="1"/>
    <xf numFmtId="0" fontId="13" fillId="0" borderId="0" xfId="1" applyFont="1" applyBorder="1" applyProtection="1"/>
    <xf numFmtId="165" fontId="16" fillId="0" borderId="0" xfId="2" applyNumberFormat="1" applyFont="1" applyBorder="1" applyProtection="1"/>
    <xf numFmtId="0" fontId="14" fillId="0" borderId="40" xfId="1" applyFont="1" applyFill="1" applyBorder="1" applyProtection="1"/>
    <xf numFmtId="0" fontId="14" fillId="0" borderId="13" xfId="1" applyFont="1" applyFill="1" applyBorder="1" applyProtection="1"/>
    <xf numFmtId="164" fontId="14" fillId="0" borderId="13" xfId="1" applyNumberFormat="1" applyFont="1" applyFill="1" applyBorder="1" applyProtection="1"/>
    <xf numFmtId="164" fontId="14" fillId="0" borderId="38" xfId="1" applyNumberFormat="1" applyFont="1" applyFill="1" applyBorder="1" applyProtection="1"/>
    <xf numFmtId="164" fontId="13" fillId="0" borderId="0" xfId="1" applyNumberFormat="1" applyFont="1" applyBorder="1" applyProtection="1"/>
    <xf numFmtId="165" fontId="16" fillId="2" borderId="24" xfId="2" applyNumberFormat="1" applyFont="1" applyFill="1" applyBorder="1" applyProtection="1">
      <protection locked="0"/>
    </xf>
    <xf numFmtId="0" fontId="13" fillId="0" borderId="27" xfId="1" applyFont="1" applyFill="1" applyBorder="1" applyProtection="1"/>
    <xf numFmtId="0" fontId="12" fillId="0" borderId="26" xfId="1" applyFont="1" applyFill="1" applyBorder="1" applyProtection="1"/>
    <xf numFmtId="0" fontId="16" fillId="0" borderId="0" xfId="1" applyFont="1" applyBorder="1" applyProtection="1"/>
    <xf numFmtId="13" fontId="23" fillId="0" borderId="27" xfId="1" applyNumberFormat="1" applyFont="1" applyFill="1" applyBorder="1" applyProtection="1"/>
    <xf numFmtId="165" fontId="13" fillId="0" borderId="0" xfId="1" applyNumberFormat="1" applyFont="1" applyFill="1" applyBorder="1" applyProtection="1"/>
    <xf numFmtId="0" fontId="16" fillId="8" borderId="48" xfId="1" applyFont="1" applyFill="1" applyBorder="1" applyProtection="1"/>
    <xf numFmtId="165" fontId="16" fillId="8" borderId="49" xfId="2" applyNumberFormat="1" applyFont="1" applyFill="1" applyBorder="1" applyProtection="1"/>
    <xf numFmtId="0" fontId="16" fillId="10" borderId="48" xfId="1" applyFont="1" applyFill="1" applyBorder="1" applyProtection="1"/>
    <xf numFmtId="165" fontId="16" fillId="10" borderId="49" xfId="1" applyNumberFormat="1" applyFont="1" applyFill="1" applyBorder="1" applyProtection="1"/>
    <xf numFmtId="0" fontId="14" fillId="0" borderId="37" xfId="1" applyFont="1" applyFill="1" applyBorder="1" applyProtection="1"/>
    <xf numFmtId="165" fontId="14" fillId="0" borderId="0" xfId="1" applyNumberFormat="1" applyFont="1" applyProtection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24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/>
    </xf>
    <xf numFmtId="0" fontId="0" fillId="0" borderId="24" xfId="0" applyFont="1" applyBorder="1"/>
    <xf numFmtId="0" fontId="3" fillId="0" borderId="24" xfId="0" applyFont="1" applyBorder="1" applyAlignment="1">
      <alignment wrapText="1"/>
    </xf>
    <xf numFmtId="166" fontId="0" fillId="0" borderId="24" xfId="0" applyNumberFormat="1" applyFont="1" applyBorder="1"/>
    <xf numFmtId="49" fontId="9" fillId="0" borderId="24" xfId="0" applyNumberFormat="1" applyFont="1" applyBorder="1" applyAlignment="1">
      <alignment horizontal="center"/>
    </xf>
    <xf numFmtId="0" fontId="0" fillId="2" borderId="24" xfId="0" applyFont="1" applyFill="1" applyBorder="1" applyAlignment="1" applyProtection="1">
      <alignment wrapText="1"/>
      <protection locked="0"/>
    </xf>
    <xf numFmtId="166" fontId="0" fillId="2" borderId="24" xfId="0" applyNumberFormat="1" applyFont="1" applyFill="1" applyBorder="1" applyProtection="1">
      <protection locked="0"/>
    </xf>
    <xf numFmtId="0" fontId="0" fillId="2" borderId="24" xfId="0" applyFont="1" applyFill="1" applyBorder="1" applyProtection="1">
      <protection locked="0"/>
    </xf>
    <xf numFmtId="167" fontId="0" fillId="2" borderId="24" xfId="0" applyNumberFormat="1" applyFont="1" applyFill="1" applyBorder="1" applyProtection="1">
      <protection locked="0"/>
    </xf>
    <xf numFmtId="167" fontId="0" fillId="0" borderId="24" xfId="0" applyNumberFormat="1" applyFont="1" applyBorder="1"/>
    <xf numFmtId="0" fontId="0" fillId="0" borderId="24" xfId="0" applyFont="1" applyBorder="1" applyAlignment="1">
      <alignment wrapText="1"/>
    </xf>
    <xf numFmtId="0" fontId="9" fillId="0" borderId="24" xfId="0" applyFont="1" applyBorder="1"/>
    <xf numFmtId="167" fontId="9" fillId="0" borderId="24" xfId="0" applyNumberFormat="1" applyFont="1" applyBorder="1"/>
    <xf numFmtId="165" fontId="13" fillId="0" borderId="0" xfId="1" applyNumberFormat="1" applyFont="1" applyFill="1" applyBorder="1" applyProtection="1">
      <protection locked="0"/>
    </xf>
    <xf numFmtId="0" fontId="19" fillId="0" borderId="0" xfId="1" applyFont="1" applyAlignment="1" applyProtection="1"/>
    <xf numFmtId="0" fontId="19" fillId="0" borderId="0" xfId="1" applyFont="1" applyFill="1" applyBorder="1" applyProtection="1"/>
    <xf numFmtId="165" fontId="14" fillId="0" borderId="0" xfId="1" applyNumberFormat="1" applyFont="1" applyFill="1" applyBorder="1" applyProtection="1"/>
    <xf numFmtId="0" fontId="19" fillId="0" borderId="2" xfId="1" applyFont="1" applyFill="1" applyBorder="1" applyProtection="1"/>
    <xf numFmtId="0" fontId="14" fillId="0" borderId="4" xfId="1" applyFont="1" applyFill="1" applyBorder="1" applyProtection="1"/>
    <xf numFmtId="0" fontId="19" fillId="0" borderId="0" xfId="1" applyFont="1" applyFill="1" applyProtection="1">
      <protection locked="0"/>
    </xf>
    <xf numFmtId="0" fontId="17" fillId="0" borderId="0" xfId="1" applyFont="1" applyFill="1" applyProtection="1">
      <protection locked="0"/>
    </xf>
    <xf numFmtId="165" fontId="17" fillId="0" borderId="0" xfId="1" applyNumberFormat="1" applyFont="1" applyFill="1" applyBorder="1" applyProtection="1">
      <protection locked="0"/>
    </xf>
    <xf numFmtId="0" fontId="14" fillId="0" borderId="0" xfId="1" applyFont="1" applyFill="1" applyProtection="1">
      <protection locked="0"/>
    </xf>
    <xf numFmtId="165" fontId="19" fillId="0" borderId="5" xfId="1" applyNumberFormat="1" applyFont="1" applyFill="1" applyBorder="1" applyProtection="1">
      <protection locked="0"/>
    </xf>
    <xf numFmtId="0" fontId="14" fillId="0" borderId="6" xfId="1" applyFont="1" applyFill="1" applyBorder="1" applyProtection="1">
      <protection locked="0"/>
    </xf>
    <xf numFmtId="164" fontId="24" fillId="0" borderId="0" xfId="1" applyNumberFormat="1" applyFont="1" applyProtection="1"/>
    <xf numFmtId="164" fontId="24" fillId="0" borderId="0" xfId="1" applyNumberFormat="1" applyFont="1" applyAlignment="1" applyProtection="1">
      <alignment wrapText="1"/>
    </xf>
    <xf numFmtId="0" fontId="27" fillId="0" borderId="0" xfId="0" applyFont="1" applyFill="1"/>
    <xf numFmtId="0" fontId="27" fillId="11" borderId="0" xfId="0" applyFont="1" applyFill="1"/>
    <xf numFmtId="0" fontId="3" fillId="0" borderId="0" xfId="0" applyFont="1"/>
    <xf numFmtId="0" fontId="28" fillId="11" borderId="24" xfId="4" applyFont="1" applyFill="1" applyBorder="1" applyAlignment="1" applyProtection="1">
      <alignment horizontal="left" vertical="center"/>
    </xf>
    <xf numFmtId="14" fontId="30" fillId="11" borderId="24" xfId="5" applyNumberFormat="1" applyFont="1" applyFill="1" applyBorder="1" applyAlignment="1" applyProtection="1">
      <alignment vertical="center"/>
      <protection locked="0"/>
    </xf>
    <xf numFmtId="1" fontId="31" fillId="0" borderId="0" xfId="4" applyNumberFormat="1" applyFont="1" applyAlignment="1" applyProtection="1">
      <alignment horizontal="left" vertical="center" indent="1"/>
    </xf>
    <xf numFmtId="0" fontId="31" fillId="0" borderId="0" xfId="4" applyFont="1" applyAlignment="1" applyProtection="1">
      <alignment horizontal="left" vertical="center" indent="1"/>
    </xf>
    <xf numFmtId="0" fontId="32" fillId="0" borderId="0" xfId="4" applyFont="1" applyAlignment="1" applyProtection="1">
      <alignment horizontal="left" vertical="center" indent="1"/>
    </xf>
    <xf numFmtId="0" fontId="32" fillId="0" borderId="0" xfId="4" applyFont="1" applyBorder="1" applyAlignment="1" applyProtection="1">
      <alignment horizontal="left" vertical="center" indent="1"/>
    </xf>
    <xf numFmtId="0" fontId="33" fillId="0" borderId="0" xfId="4" applyFont="1" applyBorder="1" applyAlignment="1" applyProtection="1">
      <alignment vertical="center"/>
    </xf>
    <xf numFmtId="0" fontId="33" fillId="0" borderId="0" xfId="4" applyFont="1" applyAlignment="1" applyProtection="1">
      <alignment vertical="center"/>
    </xf>
    <xf numFmtId="14" fontId="34" fillId="0" borderId="0" xfId="5" applyNumberFormat="1" applyFont="1" applyFill="1" applyBorder="1" applyAlignment="1" applyProtection="1">
      <alignment vertical="center"/>
    </xf>
    <xf numFmtId="0" fontId="10" fillId="0" borderId="0" xfId="4" applyFont="1" applyFill="1" applyBorder="1" applyAlignment="1" applyProtection="1">
      <alignment vertical="center"/>
    </xf>
    <xf numFmtId="0" fontId="10" fillId="0" borderId="0" xfId="4" applyFont="1" applyBorder="1" applyAlignment="1" applyProtection="1">
      <alignment horizontal="center" vertical="center"/>
    </xf>
    <xf numFmtId="0" fontId="35" fillId="12" borderId="0" xfId="4" applyFont="1" applyFill="1" applyAlignment="1" applyProtection="1">
      <alignment vertical="center"/>
    </xf>
    <xf numFmtId="0" fontId="35" fillId="12" borderId="8" xfId="4" applyFont="1" applyFill="1" applyBorder="1" applyAlignment="1" applyProtection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37" fillId="0" borderId="0" xfId="0" applyFont="1" applyAlignment="1">
      <alignment horizontal="justify" vertical="center"/>
    </xf>
    <xf numFmtId="0" fontId="0" fillId="2" borderId="0" xfId="0" applyFill="1" applyAlignment="1" applyProtection="1">
      <alignment horizontal="center" vertical="center"/>
      <protection locked="0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left" vertical="center" wrapText="1"/>
    </xf>
    <xf numFmtId="0" fontId="39" fillId="0" borderId="0" xfId="0" applyFont="1" applyAlignment="1">
      <alignment horizontal="justify" vertical="center"/>
    </xf>
    <xf numFmtId="0" fontId="40" fillId="0" borderId="0" xfId="0" applyFont="1" applyAlignment="1">
      <alignment vertical="top" wrapText="1"/>
    </xf>
    <xf numFmtId="0" fontId="9" fillId="11" borderId="0" xfId="0" applyFont="1" applyFill="1"/>
    <xf numFmtId="0" fontId="0" fillId="11" borderId="0" xfId="0" applyFill="1"/>
    <xf numFmtId="0" fontId="9" fillId="0" borderId="0" xfId="0" applyFont="1"/>
    <xf numFmtId="0" fontId="0" fillId="2" borderId="24" xfId="0" applyFill="1" applyBorder="1" applyAlignment="1" applyProtection="1">
      <alignment horizontal="left"/>
      <protection locked="0"/>
    </xf>
    <xf numFmtId="0" fontId="9" fillId="0" borderId="48" xfId="0" applyFont="1" applyBorder="1" applyAlignment="1"/>
    <xf numFmtId="0" fontId="9" fillId="0" borderId="49" xfId="0" applyFont="1" applyBorder="1" applyAlignment="1"/>
    <xf numFmtId="0" fontId="0" fillId="2" borderId="24" xfId="0" applyFill="1" applyBorder="1" applyProtection="1">
      <protection locked="0"/>
    </xf>
    <xf numFmtId="165" fontId="0" fillId="2" borderId="24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2" borderId="1" xfId="0" applyFill="1" applyBorder="1" applyProtection="1">
      <protection locked="0"/>
    </xf>
    <xf numFmtId="2" fontId="22" fillId="0" borderId="0" xfId="1" applyNumberFormat="1" applyFont="1" applyProtection="1"/>
    <xf numFmtId="2" fontId="22" fillId="0" borderId="0" xfId="1" applyNumberFormat="1" applyFont="1" applyFill="1" applyBorder="1" applyAlignment="1" applyProtection="1"/>
    <xf numFmtId="165" fontId="16" fillId="0" borderId="0" xfId="2" applyNumberFormat="1" applyFont="1" applyFill="1" applyBorder="1" applyProtection="1">
      <protection locked="0"/>
    </xf>
    <xf numFmtId="0" fontId="42" fillId="0" borderId="0" xfId="1" applyFont="1" applyBorder="1" applyAlignment="1" applyProtection="1">
      <alignment vertical="top"/>
    </xf>
    <xf numFmtId="165" fontId="16" fillId="13" borderId="24" xfId="2" applyNumberFormat="1" applyFont="1" applyFill="1" applyBorder="1" applyProtection="1">
      <protection locked="0"/>
    </xf>
    <xf numFmtId="165" fontId="19" fillId="0" borderId="0" xfId="1" applyNumberFormat="1" applyFont="1" applyBorder="1" applyAlignment="1" applyProtection="1">
      <alignment horizontal="center"/>
    </xf>
    <xf numFmtId="2" fontId="17" fillId="0" borderId="0" xfId="1" applyNumberFormat="1" applyFont="1" applyFill="1" applyBorder="1" applyAlignment="1" applyProtection="1">
      <alignment horizontal="right"/>
    </xf>
    <xf numFmtId="0" fontId="17" fillId="0" borderId="0" xfId="1" applyFont="1" applyFill="1" applyBorder="1" applyAlignment="1" applyProtection="1">
      <alignment horizontal="right"/>
    </xf>
    <xf numFmtId="0" fontId="19" fillId="2" borderId="24" xfId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" fillId="2" borderId="5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8" xfId="0" applyFill="1" applyBorder="1" applyAlignment="1" applyProtection="1">
      <alignment horizontal="left"/>
      <protection locked="0"/>
    </xf>
    <xf numFmtId="0" fontId="0" fillId="2" borderId="49" xfId="0" applyFill="1" applyBorder="1" applyAlignment="1" applyProtection="1">
      <alignment horizontal="left"/>
      <protection locked="0"/>
    </xf>
    <xf numFmtId="165" fontId="0" fillId="2" borderId="48" xfId="0" applyNumberFormat="1" applyFill="1" applyBorder="1" applyAlignment="1" applyProtection="1">
      <alignment horizontal="center"/>
      <protection locked="0"/>
    </xf>
    <xf numFmtId="165" fontId="0" fillId="2" borderId="49" xfId="0" applyNumberFormat="1" applyFill="1" applyBorder="1" applyAlignment="1" applyProtection="1">
      <alignment horizontal="center"/>
      <protection locked="0"/>
    </xf>
    <xf numFmtId="0" fontId="0" fillId="2" borderId="48" xfId="0" applyFill="1" applyBorder="1" applyAlignment="1" applyProtection="1">
      <alignment horizontal="center"/>
      <protection locked="0"/>
    </xf>
    <xf numFmtId="0" fontId="0" fillId="2" borderId="50" xfId="0" applyFill="1" applyBorder="1" applyAlignment="1" applyProtection="1">
      <alignment horizontal="center"/>
      <protection locked="0"/>
    </xf>
    <xf numFmtId="0" fontId="0" fillId="2" borderId="49" xfId="0" applyFill="1" applyBorder="1" applyAlignment="1" applyProtection="1">
      <alignment horizontal="center"/>
      <protection locked="0"/>
    </xf>
    <xf numFmtId="0" fontId="26" fillId="11" borderId="0" xfId="0" applyFont="1" applyFill="1" applyAlignment="1">
      <alignment horizontal="left" wrapText="1"/>
    </xf>
    <xf numFmtId="0" fontId="35" fillId="12" borderId="0" xfId="4" applyFont="1" applyFill="1" applyAlignment="1" applyProtection="1">
      <alignment horizontal="left" vertical="center" wrapText="1"/>
    </xf>
    <xf numFmtId="0" fontId="9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17" fillId="0" borderId="48" xfId="1" applyFont="1" applyFill="1" applyBorder="1" applyAlignment="1" applyProtection="1">
      <alignment horizontal="left"/>
    </xf>
    <xf numFmtId="0" fontId="17" fillId="0" borderId="49" xfId="1" applyFont="1" applyFill="1" applyBorder="1" applyAlignment="1" applyProtection="1">
      <alignment horizontal="left"/>
    </xf>
    <xf numFmtId="0" fontId="19" fillId="2" borderId="24" xfId="1" applyFont="1" applyFill="1" applyBorder="1" applyAlignment="1" applyProtection="1">
      <alignment horizontal="center"/>
      <protection locked="0"/>
    </xf>
    <xf numFmtId="165" fontId="19" fillId="2" borderId="24" xfId="2" applyNumberFormat="1" applyFont="1" applyFill="1" applyBorder="1" applyAlignment="1" applyProtection="1">
      <alignment horizontal="center"/>
      <protection locked="0"/>
    </xf>
    <xf numFmtId="0" fontId="19" fillId="0" borderId="48" xfId="1" applyFont="1" applyBorder="1" applyAlignment="1" applyProtection="1">
      <alignment horizontal="left"/>
    </xf>
    <xf numFmtId="0" fontId="19" fillId="0" borderId="49" xfId="1" applyFont="1" applyBorder="1" applyAlignment="1" applyProtection="1">
      <alignment horizontal="left"/>
    </xf>
    <xf numFmtId="0" fontId="19" fillId="0" borderId="24" xfId="1" applyFont="1" applyBorder="1" applyAlignment="1" applyProtection="1">
      <alignment horizontal="left" vertical="top" wrapText="1"/>
    </xf>
    <xf numFmtId="164" fontId="13" fillId="0" borderId="1" xfId="1" applyNumberFormat="1" applyFont="1" applyFill="1" applyBorder="1" applyAlignment="1" applyProtection="1">
      <alignment horizontal="center" wrapText="1"/>
    </xf>
    <xf numFmtId="164" fontId="19" fillId="2" borderId="24" xfId="1" applyNumberFormat="1" applyFont="1" applyFill="1" applyBorder="1" applyAlignment="1" applyProtection="1">
      <alignment horizontal="center"/>
      <protection locked="0"/>
    </xf>
    <xf numFmtId="2" fontId="19" fillId="0" borderId="0" xfId="1" applyNumberFormat="1" applyFont="1" applyFill="1" applyBorder="1" applyAlignment="1" applyProtection="1">
      <alignment horizontal="right"/>
    </xf>
    <xf numFmtId="165" fontId="19" fillId="0" borderId="0" xfId="1" applyNumberFormat="1" applyFont="1" applyBorder="1" applyAlignment="1" applyProtection="1">
      <alignment horizontal="center"/>
    </xf>
    <xf numFmtId="2" fontId="17" fillId="0" borderId="0" xfId="1" applyNumberFormat="1" applyFont="1" applyFill="1" applyBorder="1" applyAlignment="1" applyProtection="1">
      <alignment horizontal="right"/>
    </xf>
    <xf numFmtId="0" fontId="13" fillId="2" borderId="40" xfId="1" applyFont="1" applyFill="1" applyBorder="1" applyAlignment="1" applyProtection="1">
      <alignment horizontal="center"/>
      <protection locked="0"/>
    </xf>
    <xf numFmtId="0" fontId="13" fillId="2" borderId="13" xfId="1" applyFont="1" applyFill="1" applyBorder="1" applyAlignment="1" applyProtection="1">
      <alignment horizontal="center"/>
      <protection locked="0"/>
    </xf>
    <xf numFmtId="0" fontId="13" fillId="2" borderId="11" xfId="1" applyFont="1" applyFill="1" applyBorder="1" applyAlignment="1" applyProtection="1">
      <alignment horizontal="center"/>
      <protection locked="0"/>
    </xf>
    <xf numFmtId="0" fontId="13" fillId="2" borderId="12" xfId="1" applyFont="1" applyFill="1" applyBorder="1" applyAlignment="1" applyProtection="1">
      <alignment horizontal="center"/>
      <protection locked="0"/>
    </xf>
    <xf numFmtId="0" fontId="13" fillId="0" borderId="10" xfId="1" applyFont="1" applyFill="1" applyBorder="1" applyAlignment="1" applyProtection="1">
      <alignment horizontal="center"/>
    </xf>
    <xf numFmtId="0" fontId="13" fillId="0" borderId="12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right"/>
    </xf>
    <xf numFmtId="0" fontId="19" fillId="0" borderId="0" xfId="1" applyFont="1" applyFill="1" applyBorder="1" applyAlignment="1" applyProtection="1">
      <alignment horizontal="right"/>
    </xf>
    <xf numFmtId="165" fontId="19" fillId="2" borderId="24" xfId="1" applyNumberFormat="1" applyFont="1" applyFill="1" applyBorder="1" applyAlignment="1" applyProtection="1">
      <alignment horizontal="center"/>
      <protection locked="0"/>
    </xf>
    <xf numFmtId="2" fontId="17" fillId="0" borderId="0" xfId="1" applyNumberFormat="1" applyFont="1" applyFill="1" applyAlignment="1" applyProtection="1">
      <alignment horizontal="right"/>
    </xf>
    <xf numFmtId="165" fontId="17" fillId="0" borderId="0" xfId="1" applyNumberFormat="1" applyFont="1" applyAlignment="1" applyProtection="1">
      <alignment horizontal="center"/>
    </xf>
    <xf numFmtId="0" fontId="3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9" fillId="0" borderId="24" xfId="0" applyFont="1" applyBorder="1" applyAlignment="1">
      <alignment horizontal="center" vertical="top"/>
    </xf>
    <xf numFmtId="0" fontId="9" fillId="0" borderId="24" xfId="0" applyFont="1" applyBorder="1" applyAlignment="1">
      <alignment horizontal="center"/>
    </xf>
  </cellXfs>
  <cellStyles count="6">
    <cellStyle name="Euro" xfId="3" xr:uid="{00000000-0005-0000-0000-000000000000}"/>
    <cellStyle name="Standard" xfId="0" builtinId="0"/>
    <cellStyle name="Standard 2" xfId="1" xr:uid="{00000000-0005-0000-0000-000002000000}"/>
    <cellStyle name="Standard 3 2" xfId="5" xr:uid="{BD30CF53-862C-4CA9-ADAA-57478D640FF8}"/>
    <cellStyle name="Standard_2009-03-24 Anlage 6 §87b" xfId="4" xr:uid="{35D468F1-B62E-44DB-8CD9-E234E1A724D0}"/>
    <cellStyle name="Währung 2" xfId="2" xr:uid="{00000000-0005-0000-0000-000003000000}"/>
  </cellStyles>
  <dxfs count="2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H71"/>
  <sheetViews>
    <sheetView tabSelected="1" topLeftCell="A4" zoomScale="120" zoomScaleNormal="120" zoomScaleSheetLayoutView="100" workbookViewId="0">
      <selection activeCell="A17" sqref="A17:C17"/>
    </sheetView>
  </sheetViews>
  <sheetFormatPr baseColWidth="10" defaultColWidth="11.42578125" defaultRowHeight="15.75" x14ac:dyDescent="0.25"/>
  <cols>
    <col min="1" max="1" width="4.7109375" style="6" customWidth="1"/>
    <col min="2" max="2" width="21.140625" style="6" customWidth="1"/>
    <col min="3" max="3" width="13.5703125" style="6" customWidth="1"/>
    <col min="4" max="4" width="8.28515625" style="6" customWidth="1"/>
    <col min="5" max="5" width="11.42578125" style="6"/>
    <col min="6" max="6" width="11.28515625" style="6" customWidth="1"/>
    <col min="7" max="7" width="12.85546875" style="6" customWidth="1"/>
    <col min="8" max="8" width="3.42578125" style="6" customWidth="1"/>
    <col min="9" max="16384" width="11.42578125" style="6"/>
  </cols>
  <sheetData>
    <row r="1" spans="1:8" ht="35.25" customHeight="1" x14ac:dyDescent="0.25">
      <c r="A1" s="4"/>
      <c r="B1" s="4"/>
      <c r="C1" s="4"/>
      <c r="D1" s="4"/>
      <c r="E1" s="4"/>
      <c r="F1" s="4"/>
      <c r="G1" s="4"/>
      <c r="H1" s="5"/>
    </row>
    <row r="2" spans="1:8" x14ac:dyDescent="0.25">
      <c r="A2" s="4"/>
      <c r="B2" s="4"/>
      <c r="C2" s="4"/>
      <c r="D2" s="4"/>
      <c r="E2" s="4"/>
      <c r="F2" s="4"/>
      <c r="G2" s="4"/>
      <c r="H2" s="5"/>
    </row>
    <row r="3" spans="1:8" x14ac:dyDescent="0.25">
      <c r="A3" s="7"/>
      <c r="B3" s="7"/>
      <c r="C3" s="7"/>
      <c r="D3" s="7"/>
      <c r="E3" s="7"/>
      <c r="F3" s="7"/>
      <c r="G3" s="7"/>
      <c r="H3" s="5"/>
    </row>
    <row r="4" spans="1:8" x14ac:dyDescent="0.25">
      <c r="A4" s="310" t="s">
        <v>5</v>
      </c>
      <c r="B4" s="310"/>
    </row>
    <row r="5" spans="1:8" x14ac:dyDescent="0.25">
      <c r="A5" s="310" t="s">
        <v>8</v>
      </c>
      <c r="B5" s="310"/>
    </row>
    <row r="6" spans="1:8" x14ac:dyDescent="0.25">
      <c r="A6" s="310" t="s">
        <v>12</v>
      </c>
      <c r="B6" s="310"/>
    </row>
    <row r="7" spans="1:8" x14ac:dyDescent="0.25">
      <c r="A7" s="310" t="s">
        <v>6</v>
      </c>
      <c r="B7" s="310"/>
    </row>
    <row r="8" spans="1:8" x14ac:dyDescent="0.25">
      <c r="A8" s="310" t="s">
        <v>7</v>
      </c>
      <c r="B8" s="310"/>
    </row>
    <row r="9" spans="1:8" x14ac:dyDescent="0.25">
      <c r="A9" s="8"/>
      <c r="B9" s="8"/>
    </row>
    <row r="10" spans="1:8" x14ac:dyDescent="0.25">
      <c r="A10" s="8"/>
      <c r="B10" s="8"/>
    </row>
    <row r="11" spans="1:8" ht="18.75" x14ac:dyDescent="0.3">
      <c r="A11" s="311" t="s">
        <v>19</v>
      </c>
      <c r="B11" s="311"/>
      <c r="C11" s="311"/>
      <c r="D11" s="311"/>
      <c r="E11" s="311"/>
      <c r="F11" s="311"/>
      <c r="G11" s="311"/>
    </row>
    <row r="12" spans="1:8" ht="41.25" customHeight="1" x14ac:dyDescent="0.25">
      <c r="A12" s="313" t="s">
        <v>137</v>
      </c>
      <c r="B12" s="313"/>
      <c r="C12" s="313"/>
      <c r="D12" s="313"/>
      <c r="E12" s="313"/>
      <c r="F12" s="313"/>
      <c r="G12" s="313"/>
    </row>
    <row r="13" spans="1:8" x14ac:dyDescent="0.25">
      <c r="A13" s="7"/>
      <c r="B13" s="7"/>
      <c r="C13" s="7"/>
      <c r="D13" s="7"/>
      <c r="E13" s="7"/>
      <c r="F13" s="7"/>
      <c r="G13" s="7"/>
      <c r="H13" s="5"/>
    </row>
    <row r="14" spans="1:8" x14ac:dyDescent="0.25">
      <c r="A14" s="9" t="s">
        <v>14</v>
      </c>
      <c r="B14" s="10"/>
      <c r="C14" s="10"/>
      <c r="D14" s="10"/>
      <c r="E14" s="10"/>
      <c r="F14" s="10"/>
      <c r="G14" s="11"/>
    </row>
    <row r="15" spans="1:8" s="3" customFormat="1" ht="12" x14ac:dyDescent="0.2">
      <c r="A15" s="12"/>
      <c r="B15" s="13"/>
      <c r="C15" s="13"/>
      <c r="D15" s="13"/>
      <c r="E15" s="13"/>
      <c r="F15" s="13"/>
      <c r="G15" s="14"/>
    </row>
    <row r="16" spans="1:8" x14ac:dyDescent="0.25">
      <c r="A16" s="308" t="s">
        <v>30</v>
      </c>
      <c r="B16" s="309"/>
      <c r="C16" s="309"/>
      <c r="D16" s="15"/>
      <c r="E16" s="16" t="s">
        <v>0</v>
      </c>
      <c r="F16" s="16"/>
      <c r="G16" s="17"/>
    </row>
    <row r="17" spans="1:7" ht="18.75" x14ac:dyDescent="0.3">
      <c r="A17" s="306"/>
      <c r="B17" s="302"/>
      <c r="C17" s="302"/>
      <c r="D17" s="15"/>
      <c r="E17" s="302"/>
      <c r="F17" s="302"/>
      <c r="G17" s="303"/>
    </row>
    <row r="18" spans="1:7" x14ac:dyDescent="0.25">
      <c r="A18" s="304" t="s">
        <v>15</v>
      </c>
      <c r="B18" s="305"/>
      <c r="C18" s="305"/>
      <c r="D18" s="15"/>
      <c r="E18" s="3" t="s">
        <v>1</v>
      </c>
      <c r="G18" s="18"/>
    </row>
    <row r="19" spans="1:7" ht="18.75" x14ac:dyDescent="0.3">
      <c r="A19" s="315"/>
      <c r="B19" s="316"/>
      <c r="C19" s="316"/>
      <c r="D19" s="15"/>
      <c r="E19" s="302"/>
      <c r="F19" s="302"/>
      <c r="G19" s="303"/>
    </row>
    <row r="20" spans="1:7" x14ac:dyDescent="0.25">
      <c r="A20" s="19" t="s">
        <v>13</v>
      </c>
      <c r="B20" s="20"/>
      <c r="C20" s="15"/>
      <c r="D20" s="15"/>
      <c r="E20" s="20" t="s">
        <v>2</v>
      </c>
      <c r="F20" s="15"/>
      <c r="G20" s="21"/>
    </row>
    <row r="21" spans="1:7" ht="18.75" x14ac:dyDescent="0.3">
      <c r="A21" s="306"/>
      <c r="B21" s="302"/>
      <c r="C21" s="302"/>
      <c r="D21" s="15"/>
      <c r="E21" s="302"/>
      <c r="F21" s="302"/>
      <c r="G21" s="303"/>
    </row>
    <row r="22" spans="1:7" x14ac:dyDescent="0.25">
      <c r="A22" s="19" t="s">
        <v>16</v>
      </c>
      <c r="B22" s="20"/>
      <c r="C22" s="15"/>
      <c r="D22" s="15"/>
      <c r="E22" s="20" t="s">
        <v>3</v>
      </c>
      <c r="F22" s="15"/>
      <c r="G22" s="21"/>
    </row>
    <row r="23" spans="1:7" ht="18.75" x14ac:dyDescent="0.3">
      <c r="A23" s="306"/>
      <c r="B23" s="302"/>
      <c r="C23" s="302"/>
      <c r="D23" s="15"/>
      <c r="E23" s="302"/>
      <c r="F23" s="302"/>
      <c r="G23" s="303"/>
    </row>
    <row r="24" spans="1:7" x14ac:dyDescent="0.25">
      <c r="A24" s="19" t="s">
        <v>17</v>
      </c>
      <c r="B24" s="15"/>
      <c r="C24" s="15"/>
      <c r="D24" s="15"/>
      <c r="E24" s="20" t="s">
        <v>26</v>
      </c>
      <c r="F24" s="15"/>
      <c r="G24" s="21"/>
    </row>
    <row r="25" spans="1:7" ht="18.75" x14ac:dyDescent="0.3">
      <c r="A25" s="306"/>
      <c r="B25" s="302"/>
      <c r="C25" s="302"/>
      <c r="D25" s="15"/>
      <c r="E25" s="302"/>
      <c r="F25" s="302"/>
      <c r="G25" s="303"/>
    </row>
    <row r="26" spans="1:7" x14ac:dyDescent="0.25">
      <c r="A26" s="19"/>
      <c r="B26" s="15"/>
      <c r="C26" s="15"/>
      <c r="D26" s="15"/>
      <c r="E26" s="20" t="s">
        <v>27</v>
      </c>
      <c r="F26" s="15"/>
      <c r="G26" s="21"/>
    </row>
    <row r="27" spans="1:7" ht="18.75" x14ac:dyDescent="0.3">
      <c r="A27" s="306"/>
      <c r="B27" s="302"/>
      <c r="C27" s="302"/>
      <c r="D27" s="15"/>
      <c r="E27" s="302"/>
      <c r="F27" s="302"/>
      <c r="G27" s="303"/>
    </row>
    <row r="28" spans="1:7" x14ac:dyDescent="0.25">
      <c r="A28" s="19" t="s">
        <v>18</v>
      </c>
      <c r="B28" s="15"/>
      <c r="C28" s="15"/>
      <c r="D28" s="15"/>
      <c r="E28" s="20" t="s">
        <v>4</v>
      </c>
      <c r="F28" s="15"/>
      <c r="G28" s="21"/>
    </row>
    <row r="29" spans="1:7" ht="18.75" x14ac:dyDescent="0.3">
      <c r="A29" s="306"/>
      <c r="B29" s="302"/>
      <c r="C29" s="302"/>
      <c r="D29" s="22"/>
      <c r="E29" s="302"/>
      <c r="F29" s="302"/>
      <c r="G29" s="303"/>
    </row>
    <row r="30" spans="1:7" s="3" customFormat="1" ht="12.75" thickBot="1" x14ac:dyDescent="0.25"/>
    <row r="31" spans="1:7" s="3" customFormat="1" ht="19.5" thickBot="1" x14ac:dyDescent="0.35">
      <c r="A31" s="3" t="s">
        <v>20</v>
      </c>
      <c r="F31" s="23" t="s">
        <v>136</v>
      </c>
      <c r="G31" s="24"/>
    </row>
    <row r="32" spans="1:7" s="3" customFormat="1" ht="12" x14ac:dyDescent="0.2"/>
    <row r="33" spans="1:8" ht="15" customHeight="1" x14ac:dyDescent="0.25">
      <c r="A33" s="312" t="s">
        <v>21</v>
      </c>
      <c r="B33" s="312"/>
      <c r="C33" s="312"/>
      <c r="D33" s="312"/>
      <c r="E33" s="312"/>
      <c r="F33" s="312"/>
      <c r="G33" s="312"/>
    </row>
    <row r="34" spans="1:8" s="3" customFormat="1" ht="12.75" thickBot="1" x14ac:dyDescent="0.25">
      <c r="A34" s="25"/>
      <c r="B34" s="25"/>
      <c r="C34" s="25"/>
      <c r="D34" s="25"/>
      <c r="E34" s="25"/>
      <c r="F34" s="25"/>
      <c r="G34" s="25"/>
    </row>
    <row r="35" spans="1:8" s="3" customFormat="1" ht="31.5" customHeight="1" thickBot="1" x14ac:dyDescent="0.35">
      <c r="A35" s="317"/>
      <c r="B35" s="318"/>
      <c r="C35" s="318"/>
      <c r="D35" s="318"/>
      <c r="E35" s="318"/>
      <c r="F35" s="318"/>
      <c r="G35" s="319"/>
    </row>
    <row r="36" spans="1:8" ht="16.5" customHeight="1" x14ac:dyDescent="0.25">
      <c r="A36" s="320" t="s">
        <v>28</v>
      </c>
      <c r="B36" s="320"/>
      <c r="C36" s="320"/>
      <c r="D36" s="320"/>
      <c r="E36" s="320"/>
      <c r="F36" s="320"/>
      <c r="G36" s="320"/>
    </row>
    <row r="37" spans="1:8" s="28" customFormat="1" ht="11.25" x14ac:dyDescent="0.2">
      <c r="A37" s="26"/>
      <c r="B37" s="26"/>
      <c r="C37" s="26"/>
      <c r="D37" s="26"/>
      <c r="E37" s="26"/>
      <c r="F37" s="26"/>
      <c r="G37" s="26"/>
      <c r="H37" s="27"/>
    </row>
    <row r="38" spans="1:8" ht="15" customHeight="1" x14ac:dyDescent="0.25">
      <c r="A38" s="321" t="s">
        <v>22</v>
      </c>
      <c r="B38" s="321"/>
      <c r="C38" s="321"/>
      <c r="D38" s="321"/>
      <c r="E38" s="321"/>
      <c r="F38" s="321"/>
      <c r="G38" s="321"/>
    </row>
    <row r="39" spans="1:8" s="3" customFormat="1" ht="12.75" thickBot="1" x14ac:dyDescent="0.25">
      <c r="A39" s="29"/>
      <c r="B39" s="20"/>
      <c r="C39" s="20"/>
      <c r="D39" s="20"/>
      <c r="E39" s="20"/>
      <c r="F39" s="20"/>
    </row>
    <row r="40" spans="1:8" s="1" customFormat="1" ht="21.75" customHeight="1" thickBot="1" x14ac:dyDescent="0.35">
      <c r="A40" s="2" t="s">
        <v>23</v>
      </c>
      <c r="B40" s="30"/>
      <c r="C40" s="31"/>
      <c r="D40" s="2"/>
      <c r="E40" s="2"/>
      <c r="F40" s="2"/>
    </row>
    <row r="41" spans="1:8" s="3" customFormat="1" ht="12" x14ac:dyDescent="0.2">
      <c r="A41" s="20"/>
      <c r="B41" s="20"/>
      <c r="C41" s="32"/>
      <c r="D41" s="20"/>
      <c r="E41" s="20"/>
      <c r="F41" s="20"/>
    </row>
    <row r="42" spans="1:8" s="1" customFormat="1" ht="15" x14ac:dyDescent="0.25">
      <c r="A42" s="2" t="s">
        <v>24</v>
      </c>
      <c r="B42" s="2"/>
      <c r="C42" s="2"/>
      <c r="D42" s="2"/>
      <c r="E42" s="2"/>
      <c r="F42" s="2"/>
    </row>
    <row r="43" spans="1:8" x14ac:dyDescent="0.25">
      <c r="A43" s="33"/>
      <c r="B43" s="34"/>
      <c r="C43" s="34"/>
      <c r="D43" s="34"/>
      <c r="E43" s="34"/>
      <c r="F43" s="15"/>
      <c r="G43" s="35"/>
    </row>
    <row r="44" spans="1:8" x14ac:dyDescent="0.25">
      <c r="A44" s="5" t="s">
        <v>11</v>
      </c>
    </row>
    <row r="45" spans="1:8" x14ac:dyDescent="0.25">
      <c r="A45" s="5"/>
    </row>
    <row r="46" spans="1:8" ht="28.5" customHeight="1" x14ac:dyDescent="0.25">
      <c r="A46" s="307" t="s">
        <v>29</v>
      </c>
      <c r="B46" s="307"/>
      <c r="C46" s="307"/>
      <c r="D46" s="307"/>
      <c r="E46" s="307"/>
      <c r="F46" s="36"/>
      <c r="G46" s="36"/>
      <c r="H46" s="1"/>
    </row>
    <row r="47" spans="1:8" s="1" customFormat="1" ht="28.5" customHeight="1" x14ac:dyDescent="0.25">
      <c r="A47" s="37" t="s">
        <v>38</v>
      </c>
      <c r="B47" s="324" t="s">
        <v>31</v>
      </c>
      <c r="C47" s="324"/>
      <c r="D47" s="324"/>
      <c r="E47" s="324"/>
      <c r="F47" s="324"/>
      <c r="G47" s="324"/>
      <c r="H47" s="324"/>
    </row>
    <row r="48" spans="1:8" ht="44.25" customHeight="1" x14ac:dyDescent="0.25">
      <c r="A48" s="38" t="s">
        <v>38</v>
      </c>
      <c r="B48" s="324" t="s">
        <v>25</v>
      </c>
      <c r="C48" s="324"/>
      <c r="D48" s="324"/>
      <c r="E48" s="324"/>
      <c r="F48" s="324"/>
      <c r="G48" s="324"/>
      <c r="H48" s="324"/>
    </row>
    <row r="49" spans="1:8" s="1" customFormat="1" ht="45.75" customHeight="1" x14ac:dyDescent="0.25">
      <c r="A49" s="37" t="s">
        <v>38</v>
      </c>
      <c r="B49" s="324" t="s">
        <v>34</v>
      </c>
      <c r="C49" s="324"/>
      <c r="D49" s="324"/>
      <c r="E49" s="324"/>
      <c r="F49" s="324"/>
      <c r="G49" s="324"/>
      <c r="H49" s="39"/>
    </row>
    <row r="50" spans="1:8" s="1" customFormat="1" ht="39.75" customHeight="1" x14ac:dyDescent="0.25">
      <c r="A50" s="37" t="s">
        <v>38</v>
      </c>
      <c r="B50" s="324" t="s">
        <v>32</v>
      </c>
      <c r="C50" s="324"/>
      <c r="D50" s="324"/>
      <c r="E50" s="324"/>
      <c r="F50" s="324"/>
      <c r="G50" s="324"/>
      <c r="H50" s="40"/>
    </row>
    <row r="51" spans="1:8" s="1" customFormat="1" ht="54" customHeight="1" x14ac:dyDescent="0.25">
      <c r="A51" s="37" t="s">
        <v>38</v>
      </c>
      <c r="B51" s="324" t="s">
        <v>35</v>
      </c>
      <c r="C51" s="324"/>
      <c r="D51" s="324"/>
      <c r="E51" s="324"/>
      <c r="F51" s="324"/>
      <c r="G51" s="324"/>
      <c r="H51" s="40"/>
    </row>
    <row r="52" spans="1:8" s="41" customFormat="1" ht="57.75" customHeight="1" x14ac:dyDescent="0.25">
      <c r="A52" s="37" t="s">
        <v>38</v>
      </c>
      <c r="B52" s="324" t="s">
        <v>33</v>
      </c>
      <c r="C52" s="324"/>
      <c r="D52" s="324"/>
      <c r="E52" s="324"/>
      <c r="F52" s="324"/>
      <c r="G52" s="324"/>
    </row>
    <row r="53" spans="1:8" x14ac:dyDescent="0.25">
      <c r="A53" s="36"/>
      <c r="B53" s="323"/>
      <c r="C53" s="323"/>
      <c r="D53" s="323"/>
      <c r="E53" s="323"/>
      <c r="F53" s="323"/>
      <c r="G53" s="323"/>
      <c r="H53" s="1"/>
    </row>
    <row r="54" spans="1:8" x14ac:dyDescent="0.25">
      <c r="A54" s="1" t="s">
        <v>9</v>
      </c>
      <c r="B54" s="1"/>
      <c r="C54" s="1"/>
      <c r="D54" s="1"/>
      <c r="E54" s="36"/>
      <c r="F54" s="1"/>
      <c r="G54" s="1"/>
      <c r="H54" s="1"/>
    </row>
    <row r="55" spans="1:8" x14ac:dyDescent="0.25">
      <c r="A55" s="1"/>
      <c r="B55" s="42"/>
      <c r="C55" s="1"/>
      <c r="D55" s="1"/>
      <c r="E55" s="36"/>
      <c r="F55" s="1"/>
      <c r="G55" s="1"/>
      <c r="H55" s="1"/>
    </row>
    <row r="56" spans="1:8" ht="30.75" customHeight="1" x14ac:dyDescent="0.25">
      <c r="A56" s="38" t="s">
        <v>38</v>
      </c>
      <c r="B56" s="307" t="s">
        <v>39</v>
      </c>
      <c r="C56" s="307"/>
      <c r="D56" s="307"/>
      <c r="E56" s="307"/>
      <c r="F56" s="307"/>
      <c r="G56" s="307"/>
      <c r="H56" s="1"/>
    </row>
    <row r="57" spans="1:8" ht="24" customHeight="1" x14ac:dyDescent="0.25">
      <c r="A57" s="38" t="s">
        <v>38</v>
      </c>
      <c r="B57" s="307" t="s">
        <v>107</v>
      </c>
      <c r="C57" s="307"/>
      <c r="D57" s="307"/>
      <c r="E57" s="307"/>
      <c r="F57" s="307"/>
      <c r="G57" s="307"/>
      <c r="H57" s="1"/>
    </row>
    <row r="58" spans="1:8" ht="30.75" customHeight="1" x14ac:dyDescent="0.25">
      <c r="A58" s="38" t="s">
        <v>38</v>
      </c>
      <c r="B58" s="307" t="s">
        <v>37</v>
      </c>
      <c r="C58" s="307"/>
      <c r="D58" s="307"/>
      <c r="E58" s="307"/>
      <c r="F58" s="307"/>
      <c r="G58" s="307"/>
      <c r="H58" s="1"/>
    </row>
    <row r="59" spans="1:8" x14ac:dyDescent="0.25">
      <c r="A59" s="1"/>
      <c r="B59" s="42"/>
      <c r="C59" s="1"/>
      <c r="D59" s="1"/>
      <c r="E59" s="36"/>
      <c r="F59" s="1"/>
      <c r="G59" s="1"/>
      <c r="H59" s="1"/>
    </row>
    <row r="60" spans="1:8" x14ac:dyDescent="0.25">
      <c r="A60" s="1"/>
      <c r="B60" s="42"/>
      <c r="C60" s="1"/>
      <c r="D60" s="1"/>
      <c r="E60" s="36"/>
      <c r="F60" s="1"/>
      <c r="G60" s="1"/>
      <c r="H60" s="1"/>
    </row>
    <row r="61" spans="1:8" x14ac:dyDescent="0.25">
      <c r="A61" s="1"/>
      <c r="B61" s="42"/>
      <c r="C61" s="1"/>
      <c r="D61" s="1"/>
      <c r="E61" s="36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ht="23.25" customHeight="1" x14ac:dyDescent="0.25">
      <c r="A63" s="322">
        <f ca="1">TODAY()</f>
        <v>45237</v>
      </c>
      <c r="B63" s="322"/>
      <c r="C63" s="43"/>
      <c r="D63" s="44"/>
      <c r="E63" s="44"/>
      <c r="F63" s="44"/>
      <c r="G63" s="44"/>
      <c r="H63" s="1"/>
    </row>
    <row r="64" spans="1:8" ht="23.25" customHeight="1" x14ac:dyDescent="0.25">
      <c r="A64" s="45" t="s">
        <v>10</v>
      </c>
      <c r="B64" s="1"/>
      <c r="C64" s="314" t="s">
        <v>36</v>
      </c>
      <c r="D64" s="314"/>
      <c r="E64" s="314"/>
      <c r="F64" s="314"/>
      <c r="G64" s="314"/>
      <c r="H64" s="1"/>
    </row>
    <row r="65" spans="1:8" ht="21" customHeight="1" x14ac:dyDescent="0.25">
      <c r="A65" s="46"/>
      <c r="H65" s="1"/>
    </row>
    <row r="66" spans="1:8" ht="24" customHeight="1" x14ac:dyDescent="0.25">
      <c r="H66" s="1"/>
    </row>
    <row r="67" spans="1:8" ht="24.75" customHeight="1" x14ac:dyDescent="0.25">
      <c r="H67" s="1"/>
    </row>
    <row r="68" spans="1:8" x14ac:dyDescent="0.25">
      <c r="H68" s="1"/>
    </row>
    <row r="69" spans="1:8" x14ac:dyDescent="0.25">
      <c r="D69" s="47"/>
      <c r="E69" s="47"/>
      <c r="F69" s="47"/>
      <c r="G69" s="47"/>
      <c r="H69" s="1"/>
    </row>
    <row r="70" spans="1:8" x14ac:dyDescent="0.25">
      <c r="H70" s="2"/>
    </row>
    <row r="71" spans="1:8" x14ac:dyDescent="0.25">
      <c r="H71" s="1"/>
    </row>
  </sheetData>
  <sheetProtection algorithmName="SHA-512" hashValue="k3K37wdu+3gVa3d2D4bRb5PSfZyGPjBqmKEKCDsZ9yJkyeriidI/mUwJBHrCrsVokWyNjLQfYLlQl7fD71JO2Q==" saltValue="a9HTcdXujSGEUyIhjTGmEA==" spinCount="100000" sheet="1" selectLockedCells="1"/>
  <mergeCells count="40">
    <mergeCell ref="C64:G64"/>
    <mergeCell ref="A21:C21"/>
    <mergeCell ref="A19:C19"/>
    <mergeCell ref="A23:C23"/>
    <mergeCell ref="A35:G35"/>
    <mergeCell ref="A36:G36"/>
    <mergeCell ref="B56:G56"/>
    <mergeCell ref="A38:G38"/>
    <mergeCell ref="A63:B63"/>
    <mergeCell ref="B53:G53"/>
    <mergeCell ref="B48:H48"/>
    <mergeCell ref="B47:H47"/>
    <mergeCell ref="B49:G49"/>
    <mergeCell ref="B50:G50"/>
    <mergeCell ref="B51:G51"/>
    <mergeCell ref="B52:G52"/>
    <mergeCell ref="B58:G58"/>
    <mergeCell ref="B57:G57"/>
    <mergeCell ref="A16:C16"/>
    <mergeCell ref="A46:E46"/>
    <mergeCell ref="A4:B4"/>
    <mergeCell ref="A5:B5"/>
    <mergeCell ref="A6:B6"/>
    <mergeCell ref="A7:B7"/>
    <mergeCell ref="A8:B8"/>
    <mergeCell ref="A11:G11"/>
    <mergeCell ref="A33:G33"/>
    <mergeCell ref="E19:G19"/>
    <mergeCell ref="E21:G21"/>
    <mergeCell ref="A17:C17"/>
    <mergeCell ref="A12:G12"/>
    <mergeCell ref="E29:G29"/>
    <mergeCell ref="E17:G17"/>
    <mergeCell ref="A18:C18"/>
    <mergeCell ref="A29:C29"/>
    <mergeCell ref="A25:C25"/>
    <mergeCell ref="A27:C27"/>
    <mergeCell ref="E25:G25"/>
    <mergeCell ref="E27:G27"/>
    <mergeCell ref="E23:G23"/>
  </mergeCells>
  <pageMargins left="0.70866141732283472" right="0.70866141732283472" top="0.98425196850393704" bottom="0.78740157480314965" header="0.31496062992125984" footer="0.31496062992125984"/>
  <pageSetup paperSize="9" orientation="portrait" r:id="rId1"/>
  <headerFooter>
    <oddHeader>&amp;C&amp;"Arial,Fett"&amp;UAnlage 4: &amp;"Arial,Standard"&amp;U   Verwendungsnachweis zur Richtlinie des Bezirk Unterfranken zur Errichtung und Finanzierung von Ambulant Betreuten Wohnen für psychisch kranke und psychisch behinderte Menschen</oddHeader>
    <oddFooter>&amp;LDok.-Nr: 22471</oddFooter>
  </headerFooter>
  <rowBreaks count="1" manualBreakCount="1"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FA8DB-30F8-41C8-8D0A-0596807CFA6B}">
  <dimension ref="A1:AG46"/>
  <sheetViews>
    <sheetView topLeftCell="A7" zoomScaleNormal="100" workbookViewId="0">
      <selection activeCell="B5" sqref="B5"/>
    </sheetView>
  </sheetViews>
  <sheetFormatPr baseColWidth="10" defaultRowHeight="15" x14ac:dyDescent="0.25"/>
  <cols>
    <col min="1" max="1" width="13.7109375" customWidth="1"/>
    <col min="2" max="3" width="14.28515625" customWidth="1"/>
    <col min="4" max="4" width="12.140625" customWidth="1"/>
    <col min="5" max="5" width="12" customWidth="1"/>
  </cols>
  <sheetData>
    <row r="1" spans="1:33" s="259" customFormat="1" ht="41.25" customHeight="1" x14ac:dyDescent="0.35">
      <c r="A1" s="334" t="s">
        <v>112</v>
      </c>
      <c r="B1" s="334"/>
      <c r="C1" s="334"/>
      <c r="D1" s="334"/>
      <c r="E1" s="334"/>
      <c r="F1" s="334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</row>
    <row r="3" spans="1:33" ht="18.75" x14ac:dyDescent="0.3">
      <c r="A3" s="260" t="s">
        <v>113</v>
      </c>
    </row>
    <row r="4" spans="1:33" s="268" customFormat="1" ht="12" customHeight="1" x14ac:dyDescent="0.25">
      <c r="A4" s="261" t="s">
        <v>114</v>
      </c>
      <c r="B4" s="262">
        <v>44197</v>
      </c>
      <c r="C4" s="263"/>
      <c r="D4" s="264"/>
      <c r="E4" s="264"/>
      <c r="F4" s="264"/>
      <c r="G4" s="264"/>
      <c r="H4" s="265"/>
      <c r="I4" s="266"/>
      <c r="J4" s="267"/>
    </row>
    <row r="5" spans="1:33" s="268" customFormat="1" ht="12.75" customHeight="1" x14ac:dyDescent="0.25">
      <c r="A5" s="261" t="s">
        <v>115</v>
      </c>
      <c r="B5" s="262">
        <v>44561</v>
      </c>
      <c r="D5" s="269"/>
      <c r="E5" s="270"/>
      <c r="F5" s="270"/>
      <c r="G5" s="270"/>
      <c r="H5" s="270"/>
    </row>
    <row r="6" spans="1:33" s="268" customFormat="1" ht="9" customHeight="1" x14ac:dyDescent="0.25">
      <c r="A6" s="271"/>
      <c r="D6" s="269"/>
      <c r="E6" s="270"/>
      <c r="F6" s="270"/>
      <c r="G6" s="270"/>
      <c r="H6" s="270"/>
    </row>
    <row r="7" spans="1:33" ht="15" customHeight="1" x14ac:dyDescent="0.25">
      <c r="A7" s="335" t="s">
        <v>116</v>
      </c>
      <c r="B7" s="335"/>
      <c r="C7" s="335"/>
      <c r="D7" s="335"/>
      <c r="E7" s="335"/>
      <c r="F7" s="335"/>
      <c r="G7" s="272"/>
      <c r="H7" s="273"/>
    </row>
    <row r="8" spans="1:33" x14ac:dyDescent="0.25">
      <c r="A8" s="335"/>
      <c r="B8" s="335"/>
      <c r="C8" s="335"/>
      <c r="D8" s="335"/>
      <c r="E8" s="335"/>
      <c r="F8" s="335"/>
      <c r="G8" s="274"/>
      <c r="H8" s="274"/>
    </row>
    <row r="9" spans="1:33" x14ac:dyDescent="0.25">
      <c r="A9" s="335"/>
      <c r="B9" s="335"/>
      <c r="C9" s="335"/>
      <c r="D9" s="335"/>
      <c r="E9" s="335"/>
      <c r="F9" s="335"/>
      <c r="G9" s="274"/>
      <c r="H9" s="274"/>
    </row>
    <row r="10" spans="1:33" ht="15.75" customHeight="1" x14ac:dyDescent="0.25">
      <c r="A10" s="335"/>
      <c r="B10" s="335"/>
      <c r="C10" s="335"/>
      <c r="D10" s="335"/>
      <c r="E10" s="335"/>
      <c r="F10" s="335"/>
    </row>
    <row r="11" spans="1:33" x14ac:dyDescent="0.25">
      <c r="A11" s="335"/>
      <c r="B11" s="335"/>
      <c r="C11" s="335"/>
      <c r="D11" s="335"/>
      <c r="E11" s="335"/>
      <c r="F11" s="335"/>
    </row>
    <row r="12" spans="1:33" x14ac:dyDescent="0.25">
      <c r="A12" s="335"/>
      <c r="B12" s="335"/>
      <c r="C12" s="335"/>
      <c r="D12" s="335"/>
      <c r="E12" s="335"/>
      <c r="F12" s="335"/>
    </row>
    <row r="13" spans="1:33" x14ac:dyDescent="0.25">
      <c r="H13" s="275"/>
    </row>
    <row r="14" spans="1:33" s="274" customFormat="1" ht="29.25" customHeight="1" x14ac:dyDescent="0.25">
      <c r="A14" s="276" t="s">
        <v>117</v>
      </c>
      <c r="B14" s="277" t="s">
        <v>118</v>
      </c>
      <c r="C14" s="278" t="s">
        <v>119</v>
      </c>
      <c r="D14" s="277" t="s">
        <v>118</v>
      </c>
      <c r="E14" s="279" t="s">
        <v>120</v>
      </c>
      <c r="F14" s="42" t="s">
        <v>121</v>
      </c>
    </row>
    <row r="15" spans="1:33" s="274" customFormat="1" ht="15.75" customHeight="1" x14ac:dyDescent="0.25">
      <c r="A15" s="276"/>
      <c r="C15" s="280"/>
      <c r="E15" s="281"/>
      <c r="F15" s="281"/>
    </row>
    <row r="16" spans="1:33" ht="15" customHeight="1" x14ac:dyDescent="0.25">
      <c r="A16" s="335" t="s">
        <v>122</v>
      </c>
      <c r="B16" s="335"/>
      <c r="C16" s="335"/>
      <c r="D16" s="335"/>
      <c r="E16" s="335"/>
      <c r="F16" s="335"/>
    </row>
    <row r="17" spans="1:6" x14ac:dyDescent="0.25">
      <c r="A17" s="335"/>
      <c r="B17" s="335"/>
      <c r="C17" s="335"/>
      <c r="D17" s="335"/>
      <c r="E17" s="335"/>
      <c r="F17" s="335"/>
    </row>
    <row r="18" spans="1:6" ht="15.75" customHeight="1" x14ac:dyDescent="0.25">
      <c r="A18" s="335"/>
      <c r="B18" s="335"/>
      <c r="C18" s="335"/>
      <c r="D18" s="335"/>
      <c r="E18" s="335"/>
      <c r="F18" s="335"/>
    </row>
    <row r="19" spans="1:6" x14ac:dyDescent="0.25">
      <c r="A19" s="335"/>
      <c r="B19" s="335"/>
      <c r="C19" s="335"/>
      <c r="D19" s="335"/>
      <c r="E19" s="335"/>
      <c r="F19" s="335"/>
    </row>
    <row r="20" spans="1:6" x14ac:dyDescent="0.25">
      <c r="A20" s="335"/>
      <c r="B20" s="335"/>
      <c r="C20" s="335"/>
      <c r="D20" s="335"/>
      <c r="E20" s="335"/>
      <c r="F20" s="335"/>
    </row>
    <row r="21" spans="1:6" x14ac:dyDescent="0.25">
      <c r="A21" s="335"/>
      <c r="B21" s="335"/>
      <c r="C21" s="335"/>
      <c r="D21" s="335"/>
      <c r="E21" s="335"/>
      <c r="F21" s="335"/>
    </row>
    <row r="23" spans="1:6" x14ac:dyDescent="0.25">
      <c r="A23" s="282" t="s">
        <v>123</v>
      </c>
      <c r="B23" s="283"/>
      <c r="C23" s="283"/>
      <c r="D23" s="283"/>
      <c r="E23" s="283"/>
      <c r="F23" s="283"/>
    </row>
    <row r="24" spans="1:6" ht="24.75" customHeight="1" x14ac:dyDescent="0.25">
      <c r="A24" s="336" t="s">
        <v>66</v>
      </c>
      <c r="B24" s="336" t="s">
        <v>124</v>
      </c>
      <c r="C24" s="336" t="s">
        <v>125</v>
      </c>
      <c r="D24" s="336"/>
      <c r="E24" s="337" t="s">
        <v>126</v>
      </c>
      <c r="F24" s="337"/>
    </row>
    <row r="25" spans="1:6" s="284" customFormat="1" ht="17.25" customHeight="1" x14ac:dyDescent="0.25">
      <c r="A25" s="336"/>
      <c r="B25" s="336"/>
      <c r="C25" s="336"/>
      <c r="D25" s="336"/>
      <c r="E25" s="338" t="s">
        <v>127</v>
      </c>
      <c r="F25" s="339"/>
    </row>
    <row r="26" spans="1:6" x14ac:dyDescent="0.25">
      <c r="A26" s="285"/>
      <c r="B26" s="285"/>
      <c r="C26" s="327"/>
      <c r="D26" s="328"/>
      <c r="E26" s="329"/>
      <c r="F26" s="330"/>
    </row>
    <row r="27" spans="1:6" x14ac:dyDescent="0.25">
      <c r="A27" s="285"/>
      <c r="B27" s="285"/>
      <c r="C27" s="327"/>
      <c r="D27" s="328"/>
      <c r="E27" s="329"/>
      <c r="F27" s="330"/>
    </row>
    <row r="28" spans="1:6" x14ac:dyDescent="0.25">
      <c r="A28" s="285"/>
      <c r="B28" s="285"/>
      <c r="C28" s="327"/>
      <c r="D28" s="328"/>
      <c r="E28" s="329"/>
      <c r="F28" s="330"/>
    </row>
    <row r="29" spans="1:6" x14ac:dyDescent="0.25">
      <c r="A29" s="285"/>
      <c r="B29" s="285"/>
      <c r="C29" s="327"/>
      <c r="D29" s="328"/>
      <c r="E29" s="329"/>
      <c r="F29" s="330"/>
    </row>
    <row r="31" spans="1:6" x14ac:dyDescent="0.25">
      <c r="A31" s="282" t="s">
        <v>128</v>
      </c>
      <c r="B31" s="283"/>
      <c r="C31" s="283"/>
      <c r="D31" s="283"/>
      <c r="E31" s="283"/>
      <c r="F31" s="283"/>
    </row>
    <row r="32" spans="1:6" s="284" customFormat="1" x14ac:dyDescent="0.25">
      <c r="A32" s="242" t="s">
        <v>30</v>
      </c>
      <c r="B32" s="242" t="s">
        <v>124</v>
      </c>
      <c r="C32" s="242" t="s">
        <v>129</v>
      </c>
      <c r="D32" s="286"/>
      <c r="E32" s="287"/>
      <c r="F32" s="242" t="s">
        <v>130</v>
      </c>
    </row>
    <row r="33" spans="1:7" x14ac:dyDescent="0.25">
      <c r="A33" s="288"/>
      <c r="B33" s="288"/>
      <c r="C33" s="331"/>
      <c r="D33" s="332"/>
      <c r="E33" s="333"/>
      <c r="F33" s="289"/>
    </row>
    <row r="34" spans="1:7" x14ac:dyDescent="0.25">
      <c r="A34" s="288"/>
      <c r="B34" s="288"/>
      <c r="C34" s="331"/>
      <c r="D34" s="332"/>
      <c r="E34" s="333"/>
      <c r="F34" s="289"/>
    </row>
    <row r="35" spans="1:7" x14ac:dyDescent="0.25">
      <c r="A35" s="288"/>
      <c r="B35" s="288"/>
      <c r="C35" s="331"/>
      <c r="D35" s="332"/>
      <c r="E35" s="333"/>
      <c r="F35" s="289"/>
    </row>
    <row r="36" spans="1:7" x14ac:dyDescent="0.25">
      <c r="A36" s="288"/>
      <c r="B36" s="288"/>
      <c r="C36" s="331"/>
      <c r="D36" s="332"/>
      <c r="E36" s="333"/>
      <c r="F36" s="289"/>
    </row>
    <row r="38" spans="1:7" ht="15" customHeight="1" x14ac:dyDescent="0.25">
      <c r="A38" s="325" t="s">
        <v>131</v>
      </c>
      <c r="B38" s="325"/>
      <c r="C38" s="325"/>
      <c r="D38" s="325"/>
      <c r="E38" s="325"/>
      <c r="F38" s="325"/>
      <c r="G38" s="290"/>
    </row>
    <row r="39" spans="1:7" x14ac:dyDescent="0.25">
      <c r="A39" s="325"/>
      <c r="B39" s="325"/>
      <c r="C39" s="325"/>
      <c r="D39" s="325"/>
      <c r="E39" s="325"/>
      <c r="F39" s="325"/>
      <c r="G39" s="290"/>
    </row>
    <row r="40" spans="1:7" x14ac:dyDescent="0.25">
      <c r="A40" s="325"/>
      <c r="B40" s="325"/>
      <c r="C40" s="325"/>
      <c r="D40" s="325"/>
      <c r="E40" s="325"/>
      <c r="F40" s="325"/>
      <c r="G40" s="290"/>
    </row>
    <row r="41" spans="1:7" x14ac:dyDescent="0.25">
      <c r="A41" s="325"/>
      <c r="B41" s="325"/>
      <c r="C41" s="325"/>
      <c r="D41" s="325"/>
      <c r="E41" s="325"/>
      <c r="F41" s="325"/>
      <c r="G41" s="290"/>
    </row>
    <row r="42" spans="1:7" x14ac:dyDescent="0.25">
      <c r="A42" s="325"/>
      <c r="B42" s="325"/>
      <c r="C42" s="325"/>
      <c r="D42" s="325"/>
      <c r="E42" s="325"/>
      <c r="F42" s="325"/>
    </row>
    <row r="43" spans="1:7" x14ac:dyDescent="0.25">
      <c r="A43" s="291"/>
      <c r="B43" s="291"/>
      <c r="C43" s="291"/>
      <c r="D43" s="291"/>
      <c r="E43" s="291"/>
      <c r="F43" s="291"/>
    </row>
    <row r="45" spans="1:7" x14ac:dyDescent="0.25">
      <c r="A45" s="326"/>
      <c r="B45" s="326"/>
      <c r="D45" s="292"/>
      <c r="E45" s="292"/>
      <c r="F45" s="292"/>
    </row>
    <row r="46" spans="1:7" x14ac:dyDescent="0.25">
      <c r="A46" s="3" t="s">
        <v>132</v>
      </c>
      <c r="D46" s="3" t="s">
        <v>133</v>
      </c>
    </row>
  </sheetData>
  <sheetProtection sheet="1" objects="1" scenarios="1" selectLockedCells="1"/>
  <mergeCells count="22">
    <mergeCell ref="A1:F1"/>
    <mergeCell ref="A7:F12"/>
    <mergeCell ref="A16:F21"/>
    <mergeCell ref="A24:A25"/>
    <mergeCell ref="B24:B25"/>
    <mergeCell ref="C24:D25"/>
    <mergeCell ref="E24:F24"/>
    <mergeCell ref="E25:F25"/>
    <mergeCell ref="C26:D26"/>
    <mergeCell ref="E26:F26"/>
    <mergeCell ref="C27:D27"/>
    <mergeCell ref="E27:F27"/>
    <mergeCell ref="C28:D28"/>
    <mergeCell ref="E28:F28"/>
    <mergeCell ref="A38:F42"/>
    <mergeCell ref="A45:B45"/>
    <mergeCell ref="C29:D29"/>
    <mergeCell ref="E29:F29"/>
    <mergeCell ref="C33:E33"/>
    <mergeCell ref="C34:E34"/>
    <mergeCell ref="C35:E35"/>
    <mergeCell ref="C36:E36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&amp;LDok.-Nr. 22471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AR416"/>
  <sheetViews>
    <sheetView zoomScale="70" zoomScaleNormal="70" workbookViewId="0">
      <pane ySplit="6" topLeftCell="A279" activePane="bottomLeft" state="frozen"/>
      <selection activeCell="A17" sqref="A17:C17"/>
      <selection pane="bottomLeft" activeCell="C2" sqref="C2:K2"/>
    </sheetView>
  </sheetViews>
  <sheetFormatPr baseColWidth="10" defaultColWidth="11.42578125" defaultRowHeight="12.75" x14ac:dyDescent="0.2"/>
  <cols>
    <col min="1" max="1" width="25.85546875" style="53" customWidth="1"/>
    <col min="2" max="2" width="12.42578125" style="53" customWidth="1"/>
    <col min="3" max="14" width="15.7109375" style="53" customWidth="1"/>
    <col min="15" max="15" width="21.7109375" style="53" customWidth="1"/>
    <col min="16" max="16" width="26.85546875" style="53" customWidth="1"/>
    <col min="17" max="17" width="11.42578125" style="174"/>
    <col min="18" max="18" width="18.42578125" style="174" customWidth="1"/>
    <col min="19" max="36" width="11.42578125" style="174"/>
    <col min="37" max="16384" width="11.42578125" style="53"/>
  </cols>
  <sheetData>
    <row r="1" spans="1:44" s="51" customFormat="1" ht="24" thickBot="1" x14ac:dyDescent="0.4">
      <c r="A1" s="48" t="s">
        <v>19</v>
      </c>
      <c r="B1" s="49"/>
      <c r="C1" s="50"/>
      <c r="D1" s="50"/>
      <c r="E1" s="50"/>
      <c r="F1" s="50"/>
      <c r="G1" s="50"/>
      <c r="H1" s="50"/>
      <c r="I1" s="50"/>
      <c r="J1" s="50"/>
      <c r="K1" s="50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</row>
    <row r="2" spans="1:44" s="51" customFormat="1" ht="24" thickBot="1" x14ac:dyDescent="0.4">
      <c r="A2" s="48" t="s">
        <v>40</v>
      </c>
      <c r="B2" s="49"/>
      <c r="C2" s="352"/>
      <c r="D2" s="353"/>
      <c r="E2" s="354"/>
      <c r="F2" s="354"/>
      <c r="G2" s="354"/>
      <c r="H2" s="354"/>
      <c r="I2" s="354"/>
      <c r="J2" s="354"/>
      <c r="K2" s="355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</row>
    <row r="3" spans="1:44" s="51" customFormat="1" ht="24" thickBot="1" x14ac:dyDescent="0.4">
      <c r="A3" s="48" t="s">
        <v>41</v>
      </c>
      <c r="B3" s="49"/>
      <c r="C3" s="356">
        <v>2023</v>
      </c>
      <c r="D3" s="357"/>
      <c r="E3" s="52"/>
      <c r="F3" s="52"/>
      <c r="G3" s="52"/>
      <c r="H3" s="52"/>
      <c r="I3" s="52"/>
      <c r="J3" s="52"/>
      <c r="K3" s="52"/>
      <c r="M3" s="158">
        <f>S6</f>
        <v>39</v>
      </c>
      <c r="N3" s="158" t="s">
        <v>111</v>
      </c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</row>
    <row r="4" spans="1:44" ht="13.5" thickBot="1" x14ac:dyDescent="0.25">
      <c r="O4" s="54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4"/>
      <c r="AL4" s="54"/>
      <c r="AM4" s="54"/>
      <c r="AN4" s="54"/>
      <c r="AO4" s="54"/>
      <c r="AP4" s="54"/>
      <c r="AQ4" s="54"/>
      <c r="AR4" s="54"/>
    </row>
    <row r="5" spans="1:44" s="66" customFormat="1" ht="22.5" thickTop="1" thickBot="1" x14ac:dyDescent="0.4">
      <c r="A5" s="56"/>
      <c r="B5" s="57" t="s">
        <v>42</v>
      </c>
      <c r="C5" s="58" t="s">
        <v>43</v>
      </c>
      <c r="D5" s="59" t="s">
        <v>43</v>
      </c>
      <c r="E5" s="58" t="s">
        <v>43</v>
      </c>
      <c r="F5" s="58" t="s">
        <v>43</v>
      </c>
      <c r="G5" s="60" t="s">
        <v>43</v>
      </c>
      <c r="H5" s="58" t="s">
        <v>43</v>
      </c>
      <c r="I5" s="59" t="s">
        <v>43</v>
      </c>
      <c r="J5" s="58" t="s">
        <v>43</v>
      </c>
      <c r="K5" s="58" t="s">
        <v>43</v>
      </c>
      <c r="L5" s="58" t="s">
        <v>43</v>
      </c>
      <c r="M5" s="58" t="s">
        <v>43</v>
      </c>
      <c r="N5" s="61" t="s">
        <v>43</v>
      </c>
      <c r="O5" s="62"/>
      <c r="P5" s="62"/>
      <c r="Q5" s="63"/>
      <c r="R5" s="64" t="s">
        <v>44</v>
      </c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5"/>
      <c r="AL5" s="65"/>
      <c r="AM5" s="65"/>
      <c r="AN5" s="65"/>
      <c r="AO5" s="65"/>
      <c r="AP5" s="65"/>
      <c r="AQ5" s="65"/>
      <c r="AR5" s="65"/>
    </row>
    <row r="6" spans="1:44" s="66" customFormat="1" ht="21.75" thickBot="1" x14ac:dyDescent="0.4">
      <c r="A6" s="56"/>
      <c r="B6" s="67"/>
      <c r="C6" s="68">
        <v>1</v>
      </c>
      <c r="D6" s="69">
        <v>2</v>
      </c>
      <c r="E6" s="68">
        <v>3</v>
      </c>
      <c r="F6" s="68">
        <v>4</v>
      </c>
      <c r="G6" s="70">
        <v>5</v>
      </c>
      <c r="H6" s="68">
        <v>6</v>
      </c>
      <c r="I6" s="69">
        <v>7</v>
      </c>
      <c r="J6" s="68">
        <v>8</v>
      </c>
      <c r="K6" s="68">
        <v>9</v>
      </c>
      <c r="L6" s="68">
        <v>10</v>
      </c>
      <c r="M6" s="68">
        <v>11</v>
      </c>
      <c r="N6" s="71">
        <v>12</v>
      </c>
      <c r="O6" s="62"/>
      <c r="P6" s="62"/>
      <c r="Q6" s="63"/>
      <c r="R6" s="63"/>
      <c r="S6" s="72">
        <v>39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5"/>
      <c r="AL6" s="65"/>
      <c r="AM6" s="65"/>
      <c r="AN6" s="65"/>
      <c r="AO6" s="65"/>
      <c r="AP6" s="65"/>
      <c r="AQ6" s="65"/>
      <c r="AR6" s="65"/>
    </row>
    <row r="7" spans="1:44" ht="14.25" thickTop="1" thickBot="1" x14ac:dyDescent="0.25">
      <c r="A7" s="73"/>
      <c r="B7" s="54"/>
      <c r="C7" s="74"/>
      <c r="D7" s="75"/>
      <c r="E7" s="74"/>
      <c r="F7" s="74"/>
      <c r="G7" s="76"/>
      <c r="H7" s="74"/>
      <c r="I7" s="75"/>
      <c r="J7" s="74"/>
      <c r="K7" s="74"/>
      <c r="L7" s="74"/>
      <c r="M7" s="74"/>
      <c r="N7" s="77"/>
      <c r="O7" s="78"/>
      <c r="P7" s="78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4"/>
      <c r="AL7" s="54"/>
      <c r="AM7" s="54"/>
      <c r="AN7" s="54"/>
      <c r="AO7" s="54"/>
      <c r="AP7" s="54"/>
      <c r="AQ7" s="54"/>
      <c r="AR7" s="54"/>
    </row>
    <row r="8" spans="1:44" s="49" customFormat="1" ht="19.5" thickBot="1" x14ac:dyDescent="0.35">
      <c r="A8" s="79"/>
      <c r="B8" s="80">
        <v>1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2"/>
      <c r="P8" s="82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</row>
    <row r="9" spans="1:44" s="51" customFormat="1" ht="19.5" thickBot="1" x14ac:dyDescent="0.35">
      <c r="A9" s="79"/>
      <c r="B9" s="84">
        <v>2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5"/>
      <c r="P9" s="85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6"/>
      <c r="AL9" s="86"/>
      <c r="AM9" s="86"/>
      <c r="AN9" s="86"/>
      <c r="AO9" s="86"/>
      <c r="AP9" s="86"/>
      <c r="AQ9" s="86"/>
      <c r="AR9" s="86"/>
    </row>
    <row r="10" spans="1:44" s="49" customFormat="1" ht="19.5" thickBot="1" x14ac:dyDescent="0.35">
      <c r="A10" s="79"/>
      <c r="B10" s="80">
        <v>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2"/>
      <c r="P10" s="82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</row>
    <row r="11" spans="1:44" s="49" customFormat="1" ht="19.5" thickBot="1" x14ac:dyDescent="0.35">
      <c r="A11" s="79"/>
      <c r="B11" s="80">
        <v>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2"/>
      <c r="P11" s="82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</row>
    <row r="12" spans="1:44" s="49" customFormat="1" ht="19.5" thickBot="1" x14ac:dyDescent="0.35">
      <c r="A12" s="79"/>
      <c r="B12" s="87">
        <v>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2"/>
      <c r="P12" s="82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</row>
    <row r="13" spans="1:44" s="49" customFormat="1" ht="19.5" thickBot="1" x14ac:dyDescent="0.35">
      <c r="A13" s="79"/>
      <c r="B13" s="80">
        <v>6</v>
      </c>
      <c r="C13" s="81"/>
      <c r="D13" s="89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2"/>
      <c r="P13" s="82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</row>
    <row r="14" spans="1:44" s="51" customFormat="1" ht="19.5" thickBot="1" x14ac:dyDescent="0.35">
      <c r="A14" s="79"/>
      <c r="B14" s="84">
        <v>7</v>
      </c>
      <c r="C14" s="81"/>
      <c r="D14" s="89"/>
      <c r="E14" s="81"/>
      <c r="F14" s="81"/>
      <c r="G14" s="90"/>
      <c r="H14" s="81"/>
      <c r="I14" s="89"/>
      <c r="J14" s="81"/>
      <c r="K14" s="81"/>
      <c r="L14" s="81"/>
      <c r="M14" s="81"/>
      <c r="N14" s="81"/>
      <c r="O14" s="91"/>
      <c r="P14" s="91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6"/>
      <c r="AL14" s="86"/>
      <c r="AM14" s="86"/>
      <c r="AN14" s="86"/>
      <c r="AO14" s="86"/>
      <c r="AP14" s="86"/>
      <c r="AQ14" s="86"/>
      <c r="AR14" s="86"/>
    </row>
    <row r="15" spans="1:44" s="51" customFormat="1" ht="19.5" thickBot="1" x14ac:dyDescent="0.35">
      <c r="A15" s="79"/>
      <c r="B15" s="92">
        <v>8</v>
      </c>
      <c r="C15" s="93"/>
      <c r="D15" s="94"/>
      <c r="E15" s="93"/>
      <c r="F15" s="93"/>
      <c r="G15" s="95"/>
      <c r="H15" s="93"/>
      <c r="I15" s="94"/>
      <c r="J15" s="93"/>
      <c r="K15" s="93"/>
      <c r="L15" s="93"/>
      <c r="M15" s="93"/>
      <c r="N15" s="96"/>
      <c r="O15" s="91"/>
      <c r="P15" s="91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6"/>
      <c r="AL15" s="86"/>
      <c r="AM15" s="86"/>
      <c r="AN15" s="86"/>
      <c r="AO15" s="86"/>
      <c r="AP15" s="86"/>
      <c r="AQ15" s="86"/>
      <c r="AR15" s="86"/>
    </row>
    <row r="16" spans="1:44" s="51" customFormat="1" ht="19.5" thickBot="1" x14ac:dyDescent="0.35">
      <c r="A16" s="79"/>
      <c r="B16" s="84">
        <v>9</v>
      </c>
      <c r="C16" s="81"/>
      <c r="D16" s="89"/>
      <c r="E16" s="81"/>
      <c r="F16" s="81"/>
      <c r="G16" s="90"/>
      <c r="H16" s="81"/>
      <c r="I16" s="89"/>
      <c r="J16" s="81"/>
      <c r="K16" s="81"/>
      <c r="L16" s="81"/>
      <c r="M16" s="81"/>
      <c r="N16" s="97"/>
      <c r="O16" s="91"/>
      <c r="P16" s="91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6"/>
      <c r="AL16" s="86"/>
      <c r="AM16" s="86"/>
      <c r="AN16" s="86"/>
      <c r="AO16" s="86"/>
      <c r="AP16" s="86"/>
      <c r="AQ16" s="86"/>
      <c r="AR16" s="86"/>
    </row>
    <row r="17" spans="1:44" s="51" customFormat="1" ht="19.5" thickBot="1" x14ac:dyDescent="0.35">
      <c r="A17" s="79"/>
      <c r="B17" s="84">
        <v>10</v>
      </c>
      <c r="C17" s="81"/>
      <c r="D17" s="89"/>
      <c r="E17" s="81"/>
      <c r="F17" s="81"/>
      <c r="G17" s="90"/>
      <c r="H17" s="81"/>
      <c r="I17" s="89"/>
      <c r="J17" s="81"/>
      <c r="K17" s="81"/>
      <c r="L17" s="81"/>
      <c r="M17" s="81"/>
      <c r="N17" s="97"/>
      <c r="O17" s="91"/>
      <c r="P17" s="91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6"/>
      <c r="AL17" s="86"/>
      <c r="AM17" s="86"/>
      <c r="AN17" s="86"/>
      <c r="AO17" s="86"/>
      <c r="AP17" s="86"/>
      <c r="AQ17" s="86"/>
      <c r="AR17" s="86"/>
    </row>
    <row r="18" spans="1:44" s="51" customFormat="1" ht="19.5" thickBot="1" x14ac:dyDescent="0.35">
      <c r="A18" s="79"/>
      <c r="B18" s="84">
        <v>11</v>
      </c>
      <c r="C18" s="81"/>
      <c r="D18" s="89"/>
      <c r="E18" s="81"/>
      <c r="F18" s="81"/>
      <c r="G18" s="90"/>
      <c r="H18" s="81"/>
      <c r="I18" s="89"/>
      <c r="J18" s="81"/>
      <c r="K18" s="81"/>
      <c r="L18" s="81"/>
      <c r="M18" s="81"/>
      <c r="N18" s="97"/>
      <c r="O18" s="91"/>
      <c r="P18" s="91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6"/>
      <c r="AL18" s="86"/>
      <c r="AM18" s="86"/>
      <c r="AN18" s="86"/>
      <c r="AO18" s="86"/>
      <c r="AP18" s="86"/>
      <c r="AQ18" s="86"/>
      <c r="AR18" s="86"/>
    </row>
    <row r="19" spans="1:44" s="51" customFormat="1" ht="19.5" thickBot="1" x14ac:dyDescent="0.35">
      <c r="A19" s="79"/>
      <c r="B19" s="84">
        <v>12</v>
      </c>
      <c r="C19" s="81"/>
      <c r="D19" s="89"/>
      <c r="E19" s="81"/>
      <c r="F19" s="81"/>
      <c r="G19" s="90"/>
      <c r="H19" s="81"/>
      <c r="I19" s="89"/>
      <c r="J19" s="81"/>
      <c r="K19" s="81"/>
      <c r="L19" s="81"/>
      <c r="M19" s="81"/>
      <c r="N19" s="97"/>
      <c r="O19" s="91"/>
      <c r="P19" s="91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6"/>
      <c r="AL19" s="86"/>
      <c r="AM19" s="86"/>
      <c r="AN19" s="86"/>
      <c r="AO19" s="86"/>
      <c r="AP19" s="86"/>
      <c r="AQ19" s="86"/>
      <c r="AR19" s="86"/>
    </row>
    <row r="20" spans="1:44" s="51" customFormat="1" ht="19.5" thickBot="1" x14ac:dyDescent="0.35">
      <c r="A20" s="79"/>
      <c r="B20" s="84">
        <v>13</v>
      </c>
      <c r="C20" s="81"/>
      <c r="D20" s="89"/>
      <c r="E20" s="81"/>
      <c r="F20" s="81"/>
      <c r="G20" s="90"/>
      <c r="H20" s="81"/>
      <c r="I20" s="89"/>
      <c r="J20" s="81"/>
      <c r="K20" s="81"/>
      <c r="L20" s="81"/>
      <c r="M20" s="81"/>
      <c r="N20" s="97"/>
      <c r="O20" s="91"/>
      <c r="P20" s="91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6"/>
      <c r="AL20" s="86"/>
      <c r="AM20" s="86"/>
      <c r="AN20" s="86"/>
      <c r="AO20" s="86"/>
      <c r="AP20" s="86"/>
      <c r="AQ20" s="86"/>
      <c r="AR20" s="86"/>
    </row>
    <row r="21" spans="1:44" s="51" customFormat="1" ht="19.5" thickBot="1" x14ac:dyDescent="0.35">
      <c r="A21" s="79"/>
      <c r="B21" s="84">
        <v>14</v>
      </c>
      <c r="C21" s="81"/>
      <c r="D21" s="89"/>
      <c r="E21" s="81"/>
      <c r="F21" s="81"/>
      <c r="G21" s="90"/>
      <c r="H21" s="81"/>
      <c r="I21" s="89"/>
      <c r="J21" s="81"/>
      <c r="K21" s="81"/>
      <c r="L21" s="81"/>
      <c r="M21" s="81"/>
      <c r="N21" s="97"/>
      <c r="O21" s="91"/>
      <c r="P21" s="91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6"/>
      <c r="AL21" s="86"/>
      <c r="AM21" s="86"/>
      <c r="AN21" s="86"/>
      <c r="AO21" s="86"/>
      <c r="AP21" s="86"/>
      <c r="AQ21" s="86"/>
      <c r="AR21" s="86"/>
    </row>
    <row r="22" spans="1:44" s="51" customFormat="1" ht="19.5" thickBot="1" x14ac:dyDescent="0.35">
      <c r="A22" s="79"/>
      <c r="B22" s="84">
        <v>15</v>
      </c>
      <c r="C22" s="81"/>
      <c r="D22" s="89"/>
      <c r="E22" s="81"/>
      <c r="F22" s="81"/>
      <c r="G22" s="90"/>
      <c r="H22" s="81"/>
      <c r="I22" s="89"/>
      <c r="J22" s="81"/>
      <c r="K22" s="81"/>
      <c r="L22" s="81"/>
      <c r="M22" s="81"/>
      <c r="N22" s="97"/>
      <c r="O22" s="91"/>
      <c r="P22" s="91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6"/>
      <c r="AL22" s="86"/>
      <c r="AM22" s="86"/>
      <c r="AN22" s="86"/>
      <c r="AO22" s="86"/>
      <c r="AP22" s="86"/>
      <c r="AQ22" s="86"/>
      <c r="AR22" s="86"/>
    </row>
    <row r="23" spans="1:44" s="51" customFormat="1" ht="19.5" thickBot="1" x14ac:dyDescent="0.35">
      <c r="A23" s="79"/>
      <c r="B23" s="84">
        <v>16</v>
      </c>
      <c r="C23" s="81"/>
      <c r="D23" s="89"/>
      <c r="E23" s="81"/>
      <c r="F23" s="81"/>
      <c r="G23" s="90"/>
      <c r="H23" s="81"/>
      <c r="I23" s="89"/>
      <c r="J23" s="81"/>
      <c r="K23" s="81"/>
      <c r="L23" s="81"/>
      <c r="M23" s="81"/>
      <c r="N23" s="97"/>
      <c r="O23" s="91"/>
      <c r="P23" s="91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6"/>
      <c r="AL23" s="86"/>
      <c r="AM23" s="86"/>
      <c r="AN23" s="86"/>
      <c r="AO23" s="86"/>
      <c r="AP23" s="86"/>
      <c r="AQ23" s="86"/>
      <c r="AR23" s="86"/>
    </row>
    <row r="24" spans="1:44" s="51" customFormat="1" ht="19.5" thickBot="1" x14ac:dyDescent="0.35">
      <c r="A24" s="79"/>
      <c r="B24" s="84">
        <v>17</v>
      </c>
      <c r="C24" s="81"/>
      <c r="D24" s="89"/>
      <c r="E24" s="81"/>
      <c r="F24" s="81"/>
      <c r="G24" s="90"/>
      <c r="H24" s="81"/>
      <c r="I24" s="89"/>
      <c r="J24" s="81"/>
      <c r="K24" s="81"/>
      <c r="L24" s="81"/>
      <c r="M24" s="81"/>
      <c r="N24" s="97"/>
      <c r="O24" s="91"/>
      <c r="P24" s="91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6"/>
      <c r="AL24" s="86"/>
      <c r="AM24" s="86"/>
      <c r="AN24" s="86"/>
      <c r="AO24" s="86"/>
      <c r="AP24" s="86"/>
      <c r="AQ24" s="86"/>
      <c r="AR24" s="86"/>
    </row>
    <row r="25" spans="1:44" s="51" customFormat="1" ht="19.5" thickBot="1" x14ac:dyDescent="0.35">
      <c r="A25" s="79"/>
      <c r="B25" s="84">
        <v>18</v>
      </c>
      <c r="C25" s="81"/>
      <c r="D25" s="89"/>
      <c r="E25" s="81"/>
      <c r="F25" s="81"/>
      <c r="G25" s="90"/>
      <c r="H25" s="81"/>
      <c r="I25" s="89"/>
      <c r="J25" s="81"/>
      <c r="K25" s="81"/>
      <c r="L25" s="81"/>
      <c r="M25" s="81"/>
      <c r="N25" s="97"/>
      <c r="O25" s="91"/>
      <c r="P25" s="91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6"/>
      <c r="AL25" s="86"/>
      <c r="AM25" s="86"/>
      <c r="AN25" s="86"/>
      <c r="AO25" s="86"/>
      <c r="AP25" s="86"/>
      <c r="AQ25" s="86"/>
      <c r="AR25" s="86"/>
    </row>
    <row r="26" spans="1:44" s="51" customFormat="1" ht="19.5" thickBot="1" x14ac:dyDescent="0.35">
      <c r="A26" s="79"/>
      <c r="B26" s="84">
        <v>19</v>
      </c>
      <c r="C26" s="81"/>
      <c r="D26" s="89"/>
      <c r="E26" s="81"/>
      <c r="F26" s="81"/>
      <c r="G26" s="90"/>
      <c r="H26" s="81"/>
      <c r="I26" s="89"/>
      <c r="J26" s="81"/>
      <c r="K26" s="81"/>
      <c r="L26" s="81"/>
      <c r="M26" s="81"/>
      <c r="N26" s="97"/>
      <c r="O26" s="91"/>
      <c r="P26" s="91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6"/>
      <c r="AL26" s="86"/>
      <c r="AM26" s="86"/>
      <c r="AN26" s="86"/>
      <c r="AO26" s="86"/>
      <c r="AP26" s="86"/>
      <c r="AQ26" s="86"/>
      <c r="AR26" s="86"/>
    </row>
    <row r="27" spans="1:44" s="51" customFormat="1" ht="19.5" thickBot="1" x14ac:dyDescent="0.35">
      <c r="A27" s="79"/>
      <c r="B27" s="92">
        <v>20</v>
      </c>
      <c r="C27" s="93"/>
      <c r="D27" s="94"/>
      <c r="E27" s="93"/>
      <c r="F27" s="93"/>
      <c r="G27" s="95"/>
      <c r="H27" s="93"/>
      <c r="I27" s="94"/>
      <c r="J27" s="93"/>
      <c r="K27" s="93"/>
      <c r="L27" s="93"/>
      <c r="M27" s="93"/>
      <c r="N27" s="96"/>
      <c r="O27" s="91"/>
      <c r="P27" s="91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6"/>
      <c r="AL27" s="86"/>
      <c r="AM27" s="86"/>
      <c r="AN27" s="86"/>
      <c r="AO27" s="86"/>
      <c r="AP27" s="86"/>
      <c r="AQ27" s="86"/>
      <c r="AR27" s="86"/>
    </row>
    <row r="28" spans="1:44" s="51" customFormat="1" ht="19.5" thickBot="1" x14ac:dyDescent="0.35">
      <c r="A28" s="79"/>
      <c r="B28" s="84">
        <v>21</v>
      </c>
      <c r="C28" s="81"/>
      <c r="D28" s="89"/>
      <c r="E28" s="81"/>
      <c r="F28" s="81"/>
      <c r="G28" s="90"/>
      <c r="H28" s="81"/>
      <c r="I28" s="89"/>
      <c r="J28" s="81"/>
      <c r="K28" s="81"/>
      <c r="L28" s="81"/>
      <c r="M28" s="81"/>
      <c r="N28" s="97"/>
      <c r="O28" s="91"/>
      <c r="P28" s="91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6"/>
      <c r="AL28" s="86"/>
      <c r="AM28" s="86"/>
      <c r="AN28" s="86"/>
      <c r="AO28" s="86"/>
      <c r="AP28" s="86"/>
      <c r="AQ28" s="86"/>
      <c r="AR28" s="86"/>
    </row>
    <row r="29" spans="1:44" s="51" customFormat="1" ht="19.5" thickBot="1" x14ac:dyDescent="0.35">
      <c r="A29" s="79"/>
      <c r="B29" s="84">
        <v>22</v>
      </c>
      <c r="C29" s="81"/>
      <c r="D29" s="89"/>
      <c r="E29" s="81"/>
      <c r="F29" s="81"/>
      <c r="G29" s="90"/>
      <c r="H29" s="81"/>
      <c r="I29" s="89"/>
      <c r="J29" s="81"/>
      <c r="K29" s="81"/>
      <c r="L29" s="81"/>
      <c r="M29" s="81"/>
      <c r="N29" s="97"/>
      <c r="O29" s="91"/>
      <c r="P29" s="91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6"/>
      <c r="AL29" s="86"/>
      <c r="AM29" s="86"/>
      <c r="AN29" s="86"/>
      <c r="AO29" s="86"/>
      <c r="AP29" s="86"/>
      <c r="AQ29" s="86"/>
      <c r="AR29" s="86"/>
    </row>
    <row r="30" spans="1:44" s="98" customFormat="1" ht="19.5" thickBot="1" x14ac:dyDescent="0.35">
      <c r="A30" s="79"/>
      <c r="B30" s="84">
        <v>23</v>
      </c>
      <c r="C30" s="81"/>
      <c r="D30" s="89"/>
      <c r="E30" s="81"/>
      <c r="F30" s="81"/>
      <c r="G30" s="90"/>
      <c r="H30" s="81"/>
      <c r="I30" s="89"/>
      <c r="J30" s="81"/>
      <c r="K30" s="81"/>
      <c r="L30" s="81"/>
      <c r="M30" s="81"/>
      <c r="N30" s="97"/>
      <c r="O30" s="91"/>
      <c r="P30" s="91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6"/>
      <c r="AL30" s="86"/>
      <c r="AM30" s="86"/>
      <c r="AN30" s="86"/>
      <c r="AO30" s="86"/>
      <c r="AP30" s="86"/>
      <c r="AQ30" s="86"/>
      <c r="AR30" s="86"/>
    </row>
    <row r="31" spans="1:44" s="99" customFormat="1" ht="19.5" thickBot="1" x14ac:dyDescent="0.35">
      <c r="A31" s="79"/>
      <c r="B31" s="84">
        <v>24</v>
      </c>
      <c r="C31" s="81"/>
      <c r="D31" s="89"/>
      <c r="E31" s="81"/>
      <c r="F31" s="81"/>
      <c r="G31" s="90"/>
      <c r="H31" s="81"/>
      <c r="I31" s="89"/>
      <c r="J31" s="81"/>
      <c r="K31" s="81"/>
      <c r="L31" s="81"/>
      <c r="M31" s="81"/>
      <c r="N31" s="97"/>
      <c r="O31" s="91"/>
      <c r="P31" s="91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6"/>
      <c r="AL31" s="86"/>
      <c r="AM31" s="86"/>
      <c r="AN31" s="86"/>
      <c r="AO31" s="86"/>
      <c r="AP31" s="86"/>
      <c r="AQ31" s="86"/>
      <c r="AR31" s="86"/>
    </row>
    <row r="32" spans="1:44" s="99" customFormat="1" ht="19.5" thickBot="1" x14ac:dyDescent="0.35">
      <c r="A32" s="79"/>
      <c r="B32" s="84">
        <v>25</v>
      </c>
      <c r="C32" s="81"/>
      <c r="D32" s="89"/>
      <c r="E32" s="81"/>
      <c r="F32" s="81"/>
      <c r="G32" s="90"/>
      <c r="H32" s="81"/>
      <c r="I32" s="89"/>
      <c r="J32" s="81"/>
      <c r="K32" s="81"/>
      <c r="L32" s="81"/>
      <c r="M32" s="81"/>
      <c r="N32" s="97"/>
      <c r="O32" s="91"/>
      <c r="P32" s="91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6"/>
      <c r="AL32" s="86"/>
      <c r="AM32" s="86"/>
      <c r="AN32" s="86"/>
      <c r="AO32" s="86"/>
      <c r="AP32" s="86"/>
      <c r="AQ32" s="86"/>
      <c r="AR32" s="86"/>
    </row>
    <row r="33" spans="1:44" s="99" customFormat="1" ht="19.5" thickBot="1" x14ac:dyDescent="0.35">
      <c r="A33" s="79"/>
      <c r="B33" s="84">
        <v>26</v>
      </c>
      <c r="C33" s="81"/>
      <c r="D33" s="89"/>
      <c r="E33" s="81"/>
      <c r="F33" s="81"/>
      <c r="G33" s="90"/>
      <c r="H33" s="81"/>
      <c r="I33" s="89"/>
      <c r="J33" s="81"/>
      <c r="K33" s="81"/>
      <c r="L33" s="81"/>
      <c r="M33" s="81"/>
      <c r="N33" s="97"/>
      <c r="O33" s="91"/>
      <c r="P33" s="91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6"/>
      <c r="AL33" s="86"/>
      <c r="AM33" s="86"/>
      <c r="AN33" s="86"/>
      <c r="AO33" s="86"/>
      <c r="AP33" s="86"/>
      <c r="AQ33" s="86"/>
      <c r="AR33" s="86"/>
    </row>
    <row r="34" spans="1:44" s="99" customFormat="1" ht="19.5" thickBot="1" x14ac:dyDescent="0.35">
      <c r="A34" s="79"/>
      <c r="B34" s="84">
        <v>27</v>
      </c>
      <c r="C34" s="81"/>
      <c r="D34" s="89"/>
      <c r="E34" s="81"/>
      <c r="F34" s="81"/>
      <c r="G34" s="90"/>
      <c r="H34" s="81"/>
      <c r="I34" s="89"/>
      <c r="J34" s="81"/>
      <c r="K34" s="81"/>
      <c r="L34" s="81"/>
      <c r="M34" s="81"/>
      <c r="N34" s="97"/>
      <c r="O34" s="91"/>
      <c r="P34" s="91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6"/>
      <c r="AL34" s="86"/>
      <c r="AM34" s="86"/>
      <c r="AN34" s="86"/>
      <c r="AO34" s="86"/>
      <c r="AP34" s="86"/>
      <c r="AQ34" s="86"/>
      <c r="AR34" s="86"/>
    </row>
    <row r="35" spans="1:44" s="99" customFormat="1" ht="19.5" thickBot="1" x14ac:dyDescent="0.35">
      <c r="A35" s="79"/>
      <c r="B35" s="84">
        <v>28</v>
      </c>
      <c r="C35" s="81"/>
      <c r="D35" s="89"/>
      <c r="E35" s="81"/>
      <c r="F35" s="81"/>
      <c r="G35" s="90"/>
      <c r="H35" s="81"/>
      <c r="I35" s="89"/>
      <c r="J35" s="81"/>
      <c r="K35" s="81"/>
      <c r="L35" s="81"/>
      <c r="M35" s="81"/>
      <c r="N35" s="97"/>
      <c r="O35" s="91"/>
      <c r="P35" s="91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6"/>
      <c r="AL35" s="86"/>
      <c r="AM35" s="86"/>
      <c r="AN35" s="86"/>
      <c r="AO35" s="86"/>
      <c r="AP35" s="86"/>
      <c r="AQ35" s="86"/>
      <c r="AR35" s="86"/>
    </row>
    <row r="36" spans="1:44" s="99" customFormat="1" ht="19.5" thickBot="1" x14ac:dyDescent="0.35">
      <c r="A36" s="79"/>
      <c r="B36" s="84">
        <v>29</v>
      </c>
      <c r="C36" s="81"/>
      <c r="D36" s="89"/>
      <c r="E36" s="81"/>
      <c r="F36" s="81"/>
      <c r="G36" s="90"/>
      <c r="H36" s="81"/>
      <c r="I36" s="89"/>
      <c r="J36" s="81"/>
      <c r="K36" s="81"/>
      <c r="L36" s="81"/>
      <c r="M36" s="81"/>
      <c r="N36" s="97"/>
      <c r="O36" s="91"/>
      <c r="P36" s="91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6"/>
      <c r="AL36" s="86"/>
      <c r="AM36" s="86"/>
      <c r="AN36" s="86"/>
      <c r="AO36" s="86"/>
      <c r="AP36" s="86"/>
      <c r="AQ36" s="86"/>
      <c r="AR36" s="86"/>
    </row>
    <row r="37" spans="1:44" s="99" customFormat="1" ht="19.5" thickBot="1" x14ac:dyDescent="0.35">
      <c r="A37" s="79"/>
      <c r="B37" s="84">
        <v>30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97"/>
      <c r="O37" s="91"/>
      <c r="P37" s="91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6"/>
      <c r="AL37" s="86"/>
      <c r="AM37" s="86"/>
      <c r="AN37" s="86"/>
      <c r="AO37" s="86"/>
      <c r="AP37" s="86"/>
      <c r="AQ37" s="86"/>
      <c r="AR37" s="86"/>
    </row>
    <row r="38" spans="1:44" s="99" customFormat="1" ht="19.5" thickBot="1" x14ac:dyDescent="0.35">
      <c r="A38" s="79"/>
      <c r="B38" s="100">
        <v>31</v>
      </c>
      <c r="C38" s="101"/>
      <c r="D38" s="102"/>
      <c r="E38" s="101"/>
      <c r="F38" s="101"/>
      <c r="G38" s="103"/>
      <c r="H38" s="101"/>
      <c r="I38" s="102"/>
      <c r="J38" s="101"/>
      <c r="K38" s="101"/>
      <c r="L38" s="101"/>
      <c r="M38" s="101"/>
      <c r="N38" s="104"/>
      <c r="O38" s="91"/>
      <c r="P38" s="91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6"/>
      <c r="AL38" s="86"/>
      <c r="AM38" s="86"/>
      <c r="AN38" s="86"/>
      <c r="AO38" s="86"/>
      <c r="AP38" s="86"/>
      <c r="AQ38" s="86"/>
      <c r="AR38" s="86"/>
    </row>
    <row r="39" spans="1:44" s="99" customFormat="1" ht="19.5" thickBot="1" x14ac:dyDescent="0.35">
      <c r="A39" s="79"/>
      <c r="B39" s="105">
        <v>32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91"/>
      <c r="P39" s="91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6"/>
      <c r="AL39" s="86"/>
      <c r="AM39" s="86"/>
      <c r="AN39" s="86"/>
      <c r="AO39" s="86"/>
      <c r="AP39" s="86"/>
      <c r="AQ39" s="86"/>
      <c r="AR39" s="86"/>
    </row>
    <row r="40" spans="1:44" s="51" customFormat="1" ht="19.5" thickBot="1" x14ac:dyDescent="0.35">
      <c r="A40" s="79"/>
      <c r="B40" s="105">
        <v>33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91"/>
      <c r="P40" s="91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6"/>
      <c r="AL40" s="86"/>
      <c r="AM40" s="86"/>
      <c r="AN40" s="86"/>
      <c r="AO40" s="86"/>
      <c r="AP40" s="86"/>
      <c r="AQ40" s="86"/>
      <c r="AR40" s="86"/>
    </row>
    <row r="41" spans="1:44" s="51" customFormat="1" ht="19.5" thickBot="1" x14ac:dyDescent="0.35">
      <c r="A41" s="79"/>
      <c r="B41" s="105">
        <v>34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91"/>
      <c r="P41" s="91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6"/>
      <c r="AL41" s="86"/>
      <c r="AM41" s="86"/>
      <c r="AN41" s="86"/>
      <c r="AO41" s="86"/>
      <c r="AP41" s="86"/>
      <c r="AQ41" s="86"/>
      <c r="AR41" s="86"/>
    </row>
    <row r="42" spans="1:44" s="51" customFormat="1" ht="19.5" thickBot="1" x14ac:dyDescent="0.35">
      <c r="A42" s="79"/>
      <c r="B42" s="105">
        <v>35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91"/>
      <c r="P42" s="91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6"/>
      <c r="AL42" s="86"/>
      <c r="AM42" s="86"/>
      <c r="AN42" s="86"/>
      <c r="AO42" s="86"/>
      <c r="AP42" s="86"/>
      <c r="AQ42" s="86"/>
      <c r="AR42" s="86"/>
    </row>
    <row r="43" spans="1:44" s="51" customFormat="1" ht="19.5" thickBot="1" x14ac:dyDescent="0.35">
      <c r="A43" s="79"/>
      <c r="B43" s="105">
        <v>36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91"/>
      <c r="P43" s="91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6"/>
      <c r="AL43" s="86"/>
      <c r="AM43" s="86"/>
      <c r="AN43" s="86"/>
      <c r="AO43" s="86"/>
      <c r="AP43" s="86"/>
      <c r="AQ43" s="86"/>
      <c r="AR43" s="86"/>
    </row>
    <row r="44" spans="1:44" s="51" customFormat="1" ht="19.5" thickBot="1" x14ac:dyDescent="0.35">
      <c r="A44" s="79"/>
      <c r="B44" s="105">
        <v>37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91"/>
      <c r="P44" s="91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6"/>
      <c r="AL44" s="86"/>
      <c r="AM44" s="86"/>
      <c r="AN44" s="86"/>
      <c r="AO44" s="86"/>
      <c r="AP44" s="86"/>
      <c r="AQ44" s="86"/>
      <c r="AR44" s="86"/>
    </row>
    <row r="45" spans="1:44" s="51" customFormat="1" ht="19.5" thickBot="1" x14ac:dyDescent="0.35">
      <c r="A45" s="79"/>
      <c r="B45" s="105">
        <v>38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91"/>
      <c r="P45" s="91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6"/>
      <c r="AL45" s="86"/>
      <c r="AM45" s="86"/>
      <c r="AN45" s="86"/>
      <c r="AO45" s="86"/>
      <c r="AP45" s="86"/>
      <c r="AQ45" s="86"/>
      <c r="AR45" s="86"/>
    </row>
    <row r="46" spans="1:44" s="51" customFormat="1" ht="19.5" thickBot="1" x14ac:dyDescent="0.35">
      <c r="A46" s="79"/>
      <c r="B46" s="105">
        <v>39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91"/>
      <c r="P46" s="91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6"/>
      <c r="AL46" s="86"/>
      <c r="AM46" s="86"/>
      <c r="AN46" s="86"/>
      <c r="AO46" s="86"/>
      <c r="AP46" s="86"/>
      <c r="AQ46" s="86"/>
      <c r="AR46" s="86"/>
    </row>
    <row r="47" spans="1:44" s="51" customFormat="1" ht="19.5" thickBot="1" x14ac:dyDescent="0.35">
      <c r="A47" s="79"/>
      <c r="B47" s="105">
        <v>40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91"/>
      <c r="P47" s="91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6"/>
      <c r="AL47" s="86"/>
      <c r="AM47" s="86"/>
      <c r="AN47" s="86"/>
      <c r="AO47" s="86"/>
      <c r="AP47" s="86"/>
      <c r="AQ47" s="86"/>
      <c r="AR47" s="86"/>
    </row>
    <row r="48" spans="1:44" s="51" customFormat="1" ht="19.5" thickBot="1" x14ac:dyDescent="0.35">
      <c r="A48" s="79"/>
      <c r="B48" s="105">
        <v>41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91"/>
      <c r="P48" s="91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6"/>
      <c r="AL48" s="86"/>
      <c r="AM48" s="86"/>
      <c r="AN48" s="86"/>
      <c r="AO48" s="86"/>
      <c r="AP48" s="86"/>
      <c r="AQ48" s="86"/>
      <c r="AR48" s="86"/>
    </row>
    <row r="49" spans="1:44" s="51" customFormat="1" ht="19.5" thickBot="1" x14ac:dyDescent="0.35">
      <c r="A49" s="79"/>
      <c r="B49" s="105">
        <v>43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91"/>
      <c r="P49" s="91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6"/>
      <c r="AL49" s="86"/>
      <c r="AM49" s="86"/>
      <c r="AN49" s="86"/>
      <c r="AO49" s="86"/>
      <c r="AP49" s="86"/>
      <c r="AQ49" s="86"/>
      <c r="AR49" s="86"/>
    </row>
    <row r="50" spans="1:44" s="51" customFormat="1" ht="19.5" thickBot="1" x14ac:dyDescent="0.35">
      <c r="A50" s="79"/>
      <c r="B50" s="105">
        <v>44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91"/>
      <c r="P50" s="91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6"/>
      <c r="AL50" s="86"/>
      <c r="AM50" s="86"/>
      <c r="AN50" s="86"/>
      <c r="AO50" s="86"/>
      <c r="AP50" s="86"/>
      <c r="AQ50" s="86"/>
      <c r="AR50" s="86"/>
    </row>
    <row r="51" spans="1:44" s="51" customFormat="1" ht="19.5" thickBot="1" x14ac:dyDescent="0.35">
      <c r="A51" s="79"/>
      <c r="B51" s="105">
        <v>45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91"/>
      <c r="P51" s="91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6"/>
      <c r="AL51" s="86"/>
      <c r="AM51" s="86"/>
      <c r="AN51" s="86"/>
      <c r="AO51" s="86"/>
      <c r="AP51" s="86"/>
      <c r="AQ51" s="86"/>
      <c r="AR51" s="86"/>
    </row>
    <row r="52" spans="1:44" s="51" customFormat="1" ht="19.5" thickBot="1" x14ac:dyDescent="0.35">
      <c r="A52" s="79"/>
      <c r="B52" s="105">
        <v>46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91"/>
      <c r="P52" s="91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6"/>
      <c r="AL52" s="86"/>
      <c r="AM52" s="86"/>
      <c r="AN52" s="86"/>
      <c r="AO52" s="86"/>
      <c r="AP52" s="86"/>
      <c r="AQ52" s="86"/>
      <c r="AR52" s="86"/>
    </row>
    <row r="53" spans="1:44" s="51" customFormat="1" ht="19.5" thickBot="1" x14ac:dyDescent="0.35">
      <c r="A53" s="79"/>
      <c r="B53" s="105">
        <v>47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91"/>
      <c r="P53" s="91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6"/>
      <c r="AL53" s="86"/>
      <c r="AM53" s="86"/>
      <c r="AN53" s="86"/>
      <c r="AO53" s="86"/>
      <c r="AP53" s="86"/>
      <c r="AQ53" s="86"/>
      <c r="AR53" s="86"/>
    </row>
    <row r="54" spans="1:44" s="51" customFormat="1" ht="19.5" thickBot="1" x14ac:dyDescent="0.35">
      <c r="A54" s="79"/>
      <c r="B54" s="105">
        <v>48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91"/>
      <c r="P54" s="91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6"/>
      <c r="AL54" s="86"/>
      <c r="AM54" s="86"/>
      <c r="AN54" s="86"/>
      <c r="AO54" s="86"/>
      <c r="AP54" s="86"/>
      <c r="AQ54" s="86"/>
      <c r="AR54" s="86"/>
    </row>
    <row r="55" spans="1:44" s="49" customFormat="1" ht="19.5" thickBot="1" x14ac:dyDescent="0.35">
      <c r="A55" s="79"/>
      <c r="B55" s="105">
        <v>49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2"/>
      <c r="P55" s="82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</row>
    <row r="56" spans="1:44" s="49" customFormat="1" ht="19.5" thickBot="1" x14ac:dyDescent="0.35">
      <c r="A56" s="79"/>
      <c r="B56" s="105">
        <v>50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2"/>
      <c r="P56" s="82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</row>
    <row r="57" spans="1:44" s="49" customFormat="1" ht="19.5" thickBot="1" x14ac:dyDescent="0.35">
      <c r="A57" s="79"/>
      <c r="B57" s="105">
        <v>51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2"/>
      <c r="P57" s="82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</row>
    <row r="58" spans="1:44" s="49" customFormat="1" ht="19.5" thickBot="1" x14ac:dyDescent="0.35">
      <c r="A58" s="79"/>
      <c r="B58" s="105">
        <v>52</v>
      </c>
      <c r="C58" s="81"/>
      <c r="D58" s="89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2"/>
      <c r="P58" s="82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</row>
    <row r="59" spans="1:44" s="51" customFormat="1" ht="19.5" thickBot="1" x14ac:dyDescent="0.35">
      <c r="A59" s="79"/>
      <c r="B59" s="105">
        <v>53</v>
      </c>
      <c r="C59" s="81"/>
      <c r="D59" s="89"/>
      <c r="E59" s="81"/>
      <c r="F59" s="81"/>
      <c r="G59" s="90"/>
      <c r="H59" s="81"/>
      <c r="I59" s="89"/>
      <c r="J59" s="81"/>
      <c r="K59" s="81"/>
      <c r="L59" s="81"/>
      <c r="M59" s="81"/>
      <c r="N59" s="81"/>
      <c r="O59" s="91"/>
      <c r="P59" s="91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6"/>
      <c r="AL59" s="86"/>
      <c r="AM59" s="86"/>
      <c r="AN59" s="86"/>
      <c r="AO59" s="86"/>
      <c r="AP59" s="86"/>
      <c r="AQ59" s="86"/>
      <c r="AR59" s="86"/>
    </row>
    <row r="60" spans="1:44" s="51" customFormat="1" ht="19.5" thickBot="1" x14ac:dyDescent="0.35">
      <c r="A60" s="79"/>
      <c r="B60" s="105">
        <v>54</v>
      </c>
      <c r="C60" s="93"/>
      <c r="D60" s="94"/>
      <c r="E60" s="93"/>
      <c r="F60" s="93"/>
      <c r="G60" s="95"/>
      <c r="H60" s="93"/>
      <c r="I60" s="94"/>
      <c r="J60" s="93"/>
      <c r="K60" s="93"/>
      <c r="L60" s="93"/>
      <c r="M60" s="93"/>
      <c r="N60" s="96"/>
      <c r="O60" s="91"/>
      <c r="P60" s="91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6"/>
      <c r="AL60" s="86"/>
      <c r="AM60" s="86"/>
      <c r="AN60" s="86"/>
      <c r="AO60" s="86"/>
      <c r="AP60" s="86"/>
      <c r="AQ60" s="86"/>
      <c r="AR60" s="86"/>
    </row>
    <row r="61" spans="1:44" s="51" customFormat="1" ht="19.5" thickBot="1" x14ac:dyDescent="0.35">
      <c r="A61" s="79"/>
      <c r="B61" s="105">
        <v>55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91"/>
      <c r="P61" s="91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6"/>
      <c r="AL61" s="86"/>
      <c r="AM61" s="86"/>
      <c r="AN61" s="86"/>
      <c r="AO61" s="86"/>
      <c r="AP61" s="86"/>
      <c r="AQ61" s="86"/>
      <c r="AR61" s="86"/>
    </row>
    <row r="62" spans="1:44" s="51" customFormat="1" ht="19.5" thickBot="1" x14ac:dyDescent="0.35">
      <c r="A62" s="79"/>
      <c r="B62" s="105">
        <v>56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91"/>
      <c r="P62" s="91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6"/>
      <c r="AL62" s="86"/>
      <c r="AM62" s="86"/>
      <c r="AN62" s="86"/>
      <c r="AO62" s="86"/>
      <c r="AP62" s="86"/>
      <c r="AQ62" s="86"/>
      <c r="AR62" s="86"/>
    </row>
    <row r="63" spans="1:44" s="51" customFormat="1" ht="19.5" thickBot="1" x14ac:dyDescent="0.35">
      <c r="A63" s="79"/>
      <c r="B63" s="105">
        <v>57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91"/>
      <c r="P63" s="91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6"/>
      <c r="AL63" s="86"/>
      <c r="AM63" s="86"/>
      <c r="AN63" s="86"/>
      <c r="AO63" s="86"/>
      <c r="AP63" s="86"/>
      <c r="AQ63" s="86"/>
      <c r="AR63" s="86"/>
    </row>
    <row r="64" spans="1:44" s="51" customFormat="1" ht="19.5" thickBot="1" x14ac:dyDescent="0.35">
      <c r="A64" s="79"/>
      <c r="B64" s="105">
        <v>58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91"/>
      <c r="P64" s="91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6"/>
      <c r="AL64" s="86"/>
      <c r="AM64" s="86"/>
      <c r="AN64" s="86"/>
      <c r="AO64" s="86"/>
      <c r="AP64" s="86"/>
      <c r="AQ64" s="86"/>
      <c r="AR64" s="86"/>
    </row>
    <row r="65" spans="1:44" s="51" customFormat="1" ht="19.5" thickBot="1" x14ac:dyDescent="0.35">
      <c r="A65" s="79"/>
      <c r="B65" s="105">
        <v>59</v>
      </c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91"/>
      <c r="P65" s="91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6"/>
      <c r="AL65" s="86"/>
      <c r="AM65" s="86"/>
      <c r="AN65" s="86"/>
      <c r="AO65" s="86"/>
      <c r="AP65" s="86"/>
      <c r="AQ65" s="86"/>
      <c r="AR65" s="86"/>
    </row>
    <row r="66" spans="1:44" s="51" customFormat="1" ht="19.5" thickBot="1" x14ac:dyDescent="0.35">
      <c r="A66" s="79"/>
      <c r="B66" s="105">
        <v>60</v>
      </c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91"/>
      <c r="P66" s="91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6"/>
      <c r="AL66" s="86"/>
      <c r="AM66" s="86"/>
      <c r="AN66" s="86"/>
      <c r="AO66" s="86"/>
      <c r="AP66" s="86"/>
      <c r="AQ66" s="86"/>
      <c r="AR66" s="86"/>
    </row>
    <row r="67" spans="1:44" s="51" customFormat="1" ht="19.5" thickBot="1" x14ac:dyDescent="0.35">
      <c r="A67" s="79"/>
      <c r="B67" s="105">
        <v>61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91"/>
      <c r="P67" s="91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6"/>
      <c r="AL67" s="86"/>
      <c r="AM67" s="86"/>
      <c r="AN67" s="86"/>
      <c r="AO67" s="86"/>
      <c r="AP67" s="86"/>
      <c r="AQ67" s="86"/>
      <c r="AR67" s="86"/>
    </row>
    <row r="68" spans="1:44" s="49" customFormat="1" ht="19.5" thickBot="1" x14ac:dyDescent="0.35">
      <c r="A68" s="79"/>
      <c r="B68" s="105">
        <v>62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2"/>
      <c r="P68" s="82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</row>
    <row r="69" spans="1:44" s="49" customFormat="1" ht="19.5" thickBot="1" x14ac:dyDescent="0.35">
      <c r="A69" s="79"/>
      <c r="B69" s="105">
        <v>63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2"/>
      <c r="P69" s="82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</row>
    <row r="70" spans="1:44" s="49" customFormat="1" ht="19.5" thickBot="1" x14ac:dyDescent="0.35">
      <c r="A70" s="79"/>
      <c r="B70" s="105">
        <v>64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2"/>
      <c r="P70" s="82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</row>
    <row r="71" spans="1:44" s="49" customFormat="1" ht="19.5" thickBot="1" x14ac:dyDescent="0.35">
      <c r="A71" s="79"/>
      <c r="B71" s="105">
        <v>65</v>
      </c>
      <c r="C71" s="81"/>
      <c r="D71" s="89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2"/>
      <c r="P71" s="82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</row>
    <row r="72" spans="1:44" s="51" customFormat="1" ht="19.5" thickBot="1" x14ac:dyDescent="0.35">
      <c r="A72" s="79"/>
      <c r="B72" s="105">
        <v>66</v>
      </c>
      <c r="C72" s="81"/>
      <c r="D72" s="89"/>
      <c r="E72" s="81"/>
      <c r="F72" s="81"/>
      <c r="G72" s="90"/>
      <c r="H72" s="81"/>
      <c r="I72" s="89"/>
      <c r="J72" s="81"/>
      <c r="K72" s="81"/>
      <c r="L72" s="81"/>
      <c r="M72" s="81"/>
      <c r="N72" s="81"/>
      <c r="O72" s="91"/>
      <c r="P72" s="91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6"/>
      <c r="AL72" s="86"/>
      <c r="AM72" s="86"/>
      <c r="AN72" s="86"/>
      <c r="AO72" s="86"/>
      <c r="AP72" s="86"/>
      <c r="AQ72" s="86"/>
      <c r="AR72" s="86"/>
    </row>
    <row r="73" spans="1:44" s="51" customFormat="1" ht="19.5" thickBot="1" x14ac:dyDescent="0.35">
      <c r="A73" s="79"/>
      <c r="B73" s="105">
        <v>67</v>
      </c>
      <c r="C73" s="93"/>
      <c r="D73" s="94"/>
      <c r="E73" s="93"/>
      <c r="F73" s="93"/>
      <c r="G73" s="95"/>
      <c r="H73" s="93"/>
      <c r="I73" s="94"/>
      <c r="J73" s="93"/>
      <c r="K73" s="93"/>
      <c r="L73" s="93"/>
      <c r="M73" s="93"/>
      <c r="N73" s="96"/>
      <c r="O73" s="91"/>
      <c r="P73" s="91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6"/>
      <c r="AL73" s="86"/>
      <c r="AM73" s="86"/>
      <c r="AN73" s="86"/>
      <c r="AO73" s="86"/>
      <c r="AP73" s="86"/>
      <c r="AQ73" s="86"/>
      <c r="AR73" s="86"/>
    </row>
    <row r="74" spans="1:44" s="51" customFormat="1" ht="19.5" thickBot="1" x14ac:dyDescent="0.35">
      <c r="A74" s="79"/>
      <c r="B74" s="105">
        <v>68</v>
      </c>
      <c r="C74" s="81"/>
      <c r="D74" s="89"/>
      <c r="E74" s="81"/>
      <c r="F74" s="81"/>
      <c r="G74" s="90"/>
      <c r="H74" s="81"/>
      <c r="I74" s="89"/>
      <c r="J74" s="81"/>
      <c r="K74" s="81"/>
      <c r="L74" s="81"/>
      <c r="M74" s="81"/>
      <c r="N74" s="97"/>
      <c r="O74" s="91"/>
      <c r="P74" s="91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6"/>
      <c r="AL74" s="86"/>
      <c r="AM74" s="86"/>
      <c r="AN74" s="86"/>
      <c r="AO74" s="86"/>
      <c r="AP74" s="86"/>
      <c r="AQ74" s="86"/>
      <c r="AR74" s="86"/>
    </row>
    <row r="75" spans="1:44" s="51" customFormat="1" ht="19.5" thickBot="1" x14ac:dyDescent="0.35">
      <c r="A75" s="79"/>
      <c r="B75" s="105">
        <v>69</v>
      </c>
      <c r="C75" s="81"/>
      <c r="D75" s="89"/>
      <c r="E75" s="81"/>
      <c r="F75" s="81"/>
      <c r="G75" s="90"/>
      <c r="H75" s="81"/>
      <c r="I75" s="89"/>
      <c r="J75" s="81"/>
      <c r="K75" s="81"/>
      <c r="L75" s="81"/>
      <c r="M75" s="81"/>
      <c r="N75" s="97"/>
      <c r="O75" s="91"/>
      <c r="P75" s="91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6"/>
      <c r="AL75" s="86"/>
      <c r="AM75" s="86"/>
      <c r="AN75" s="86"/>
      <c r="AO75" s="86"/>
      <c r="AP75" s="86"/>
      <c r="AQ75" s="86"/>
      <c r="AR75" s="86"/>
    </row>
    <row r="76" spans="1:44" s="51" customFormat="1" ht="19.5" thickBot="1" x14ac:dyDescent="0.35">
      <c r="A76" s="79"/>
      <c r="B76" s="105">
        <v>70</v>
      </c>
      <c r="C76" s="81"/>
      <c r="D76" s="89"/>
      <c r="E76" s="81"/>
      <c r="F76" s="81"/>
      <c r="G76" s="90"/>
      <c r="H76" s="81"/>
      <c r="I76" s="89"/>
      <c r="J76" s="81"/>
      <c r="K76" s="81"/>
      <c r="L76" s="81"/>
      <c r="M76" s="81"/>
      <c r="N76" s="97"/>
      <c r="O76" s="91"/>
      <c r="P76" s="91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6"/>
      <c r="AL76" s="86"/>
      <c r="AM76" s="86"/>
      <c r="AN76" s="86"/>
      <c r="AO76" s="86"/>
      <c r="AP76" s="86"/>
      <c r="AQ76" s="86"/>
      <c r="AR76" s="86"/>
    </row>
    <row r="77" spans="1:44" s="51" customFormat="1" ht="19.5" thickBot="1" x14ac:dyDescent="0.35">
      <c r="A77" s="79"/>
      <c r="B77" s="105">
        <v>71</v>
      </c>
      <c r="C77" s="81"/>
      <c r="D77" s="89"/>
      <c r="E77" s="81"/>
      <c r="F77" s="81"/>
      <c r="G77" s="90"/>
      <c r="H77" s="81"/>
      <c r="I77" s="89"/>
      <c r="J77" s="81"/>
      <c r="K77" s="81"/>
      <c r="L77" s="81"/>
      <c r="M77" s="81"/>
      <c r="N77" s="97"/>
      <c r="O77" s="91"/>
      <c r="P77" s="91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6"/>
      <c r="AL77" s="86"/>
      <c r="AM77" s="86"/>
      <c r="AN77" s="86"/>
      <c r="AO77" s="86"/>
      <c r="AP77" s="86"/>
      <c r="AQ77" s="86"/>
      <c r="AR77" s="86"/>
    </row>
    <row r="78" spans="1:44" s="51" customFormat="1" ht="19.5" thickBot="1" x14ac:dyDescent="0.35">
      <c r="A78" s="79"/>
      <c r="B78" s="105">
        <v>72</v>
      </c>
      <c r="C78" s="81"/>
      <c r="D78" s="89"/>
      <c r="E78" s="81"/>
      <c r="F78" s="81"/>
      <c r="G78" s="90"/>
      <c r="H78" s="81"/>
      <c r="I78" s="89"/>
      <c r="J78" s="81"/>
      <c r="K78" s="81"/>
      <c r="L78" s="81"/>
      <c r="M78" s="81"/>
      <c r="N78" s="97"/>
      <c r="O78" s="91"/>
      <c r="P78" s="91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6"/>
      <c r="AL78" s="86"/>
      <c r="AM78" s="86"/>
      <c r="AN78" s="86"/>
      <c r="AO78" s="86"/>
      <c r="AP78" s="86"/>
      <c r="AQ78" s="86"/>
      <c r="AR78" s="86"/>
    </row>
    <row r="79" spans="1:44" s="51" customFormat="1" ht="19.5" thickBot="1" x14ac:dyDescent="0.35">
      <c r="A79" s="79"/>
      <c r="B79" s="105">
        <v>73</v>
      </c>
      <c r="C79" s="81"/>
      <c r="D79" s="89"/>
      <c r="E79" s="81"/>
      <c r="F79" s="81"/>
      <c r="G79" s="90"/>
      <c r="H79" s="81"/>
      <c r="I79" s="89"/>
      <c r="J79" s="81"/>
      <c r="K79" s="81"/>
      <c r="L79" s="81"/>
      <c r="M79" s="81"/>
      <c r="N79" s="97"/>
      <c r="O79" s="91"/>
      <c r="P79" s="91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6"/>
      <c r="AL79" s="86"/>
      <c r="AM79" s="86"/>
      <c r="AN79" s="86"/>
      <c r="AO79" s="86"/>
      <c r="AP79" s="86"/>
      <c r="AQ79" s="86"/>
      <c r="AR79" s="86"/>
    </row>
    <row r="80" spans="1:44" s="51" customFormat="1" ht="19.5" thickBot="1" x14ac:dyDescent="0.35">
      <c r="A80" s="79"/>
      <c r="B80" s="105">
        <v>74</v>
      </c>
      <c r="C80" s="81"/>
      <c r="D80" s="89"/>
      <c r="E80" s="81"/>
      <c r="F80" s="81"/>
      <c r="G80" s="90"/>
      <c r="H80" s="81"/>
      <c r="I80" s="89"/>
      <c r="J80" s="81"/>
      <c r="K80" s="81"/>
      <c r="L80" s="81"/>
      <c r="M80" s="81"/>
      <c r="N80" s="97"/>
      <c r="O80" s="91"/>
      <c r="P80" s="91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6"/>
      <c r="AL80" s="86"/>
      <c r="AM80" s="86"/>
      <c r="AN80" s="86"/>
      <c r="AO80" s="86"/>
      <c r="AP80" s="86"/>
      <c r="AQ80" s="86"/>
      <c r="AR80" s="86"/>
    </row>
    <row r="81" spans="1:44" s="51" customFormat="1" ht="19.5" thickBot="1" x14ac:dyDescent="0.35">
      <c r="A81" s="79"/>
      <c r="B81" s="105">
        <v>75</v>
      </c>
      <c r="C81" s="81"/>
      <c r="D81" s="89"/>
      <c r="E81" s="81"/>
      <c r="F81" s="81"/>
      <c r="G81" s="90"/>
      <c r="H81" s="81"/>
      <c r="I81" s="89"/>
      <c r="J81" s="81"/>
      <c r="K81" s="81"/>
      <c r="L81" s="81"/>
      <c r="M81" s="81"/>
      <c r="N81" s="97"/>
      <c r="O81" s="91"/>
      <c r="P81" s="91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6"/>
      <c r="AL81" s="86"/>
      <c r="AM81" s="86"/>
      <c r="AN81" s="86"/>
      <c r="AO81" s="86"/>
      <c r="AP81" s="86"/>
      <c r="AQ81" s="86"/>
      <c r="AR81" s="86"/>
    </row>
    <row r="82" spans="1:44" s="51" customFormat="1" ht="19.5" thickBot="1" x14ac:dyDescent="0.35">
      <c r="A82" s="79"/>
      <c r="B82" s="105">
        <v>76</v>
      </c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91"/>
      <c r="P82" s="91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6"/>
      <c r="AL82" s="86"/>
      <c r="AM82" s="86"/>
      <c r="AN82" s="86"/>
      <c r="AO82" s="86"/>
      <c r="AP82" s="86"/>
      <c r="AQ82" s="86"/>
      <c r="AR82" s="86"/>
    </row>
    <row r="83" spans="1:44" s="51" customFormat="1" ht="19.5" thickBot="1" x14ac:dyDescent="0.35">
      <c r="A83" s="79"/>
      <c r="B83" s="105">
        <v>77</v>
      </c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91"/>
      <c r="P83" s="91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6"/>
      <c r="AL83" s="86"/>
      <c r="AM83" s="86"/>
      <c r="AN83" s="86"/>
      <c r="AO83" s="86"/>
      <c r="AP83" s="86"/>
      <c r="AQ83" s="86"/>
      <c r="AR83" s="86"/>
    </row>
    <row r="84" spans="1:44" s="51" customFormat="1" ht="19.5" thickBot="1" x14ac:dyDescent="0.35">
      <c r="A84" s="79"/>
      <c r="B84" s="105">
        <v>78</v>
      </c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91"/>
      <c r="P84" s="91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6"/>
      <c r="AL84" s="86"/>
      <c r="AM84" s="86"/>
      <c r="AN84" s="86"/>
      <c r="AO84" s="86"/>
      <c r="AP84" s="86"/>
      <c r="AQ84" s="86"/>
      <c r="AR84" s="86"/>
    </row>
    <row r="85" spans="1:44" s="49" customFormat="1" ht="19.5" thickBot="1" x14ac:dyDescent="0.35">
      <c r="A85" s="79"/>
      <c r="B85" s="105">
        <v>79</v>
      </c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2"/>
      <c r="P85" s="82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</row>
    <row r="86" spans="1:44" s="49" customFormat="1" ht="19.5" thickBot="1" x14ac:dyDescent="0.35">
      <c r="A86" s="79"/>
      <c r="B86" s="105">
        <v>80</v>
      </c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2"/>
      <c r="P86" s="82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</row>
    <row r="87" spans="1:44" s="49" customFormat="1" ht="19.5" thickBot="1" x14ac:dyDescent="0.35">
      <c r="A87" s="79"/>
      <c r="B87" s="105">
        <v>81</v>
      </c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2"/>
      <c r="P87" s="82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</row>
    <row r="88" spans="1:44" s="49" customFormat="1" ht="19.5" thickBot="1" x14ac:dyDescent="0.35">
      <c r="A88" s="79"/>
      <c r="B88" s="105">
        <v>82</v>
      </c>
      <c r="C88" s="81"/>
      <c r="D88" s="89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2"/>
      <c r="P88" s="82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</row>
    <row r="89" spans="1:44" s="51" customFormat="1" ht="19.5" thickBot="1" x14ac:dyDescent="0.35">
      <c r="A89" s="79"/>
      <c r="B89" s="105">
        <v>83</v>
      </c>
      <c r="C89" s="81"/>
      <c r="D89" s="89"/>
      <c r="E89" s="81"/>
      <c r="F89" s="81"/>
      <c r="G89" s="90"/>
      <c r="H89" s="81"/>
      <c r="I89" s="89"/>
      <c r="J89" s="81"/>
      <c r="K89" s="81"/>
      <c r="L89" s="81"/>
      <c r="M89" s="81"/>
      <c r="N89" s="81"/>
      <c r="O89" s="91"/>
      <c r="P89" s="91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6"/>
      <c r="AL89" s="86"/>
      <c r="AM89" s="86"/>
      <c r="AN89" s="86"/>
      <c r="AO89" s="86"/>
      <c r="AP89" s="86"/>
      <c r="AQ89" s="86"/>
      <c r="AR89" s="86"/>
    </row>
    <row r="90" spans="1:44" s="51" customFormat="1" ht="19.5" thickBot="1" x14ac:dyDescent="0.35">
      <c r="A90" s="79"/>
      <c r="B90" s="105">
        <v>84</v>
      </c>
      <c r="C90" s="93"/>
      <c r="D90" s="94"/>
      <c r="E90" s="93"/>
      <c r="F90" s="93"/>
      <c r="G90" s="95"/>
      <c r="H90" s="93"/>
      <c r="I90" s="94"/>
      <c r="J90" s="93"/>
      <c r="K90" s="93"/>
      <c r="L90" s="93"/>
      <c r="M90" s="93"/>
      <c r="N90" s="96"/>
      <c r="O90" s="91"/>
      <c r="P90" s="91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6"/>
      <c r="AL90" s="86"/>
      <c r="AM90" s="86"/>
      <c r="AN90" s="86"/>
      <c r="AO90" s="86"/>
      <c r="AP90" s="86"/>
      <c r="AQ90" s="86"/>
      <c r="AR90" s="86"/>
    </row>
    <row r="91" spans="1:44" s="51" customFormat="1" ht="19.5" thickBot="1" x14ac:dyDescent="0.35">
      <c r="A91" s="79"/>
      <c r="B91" s="105">
        <v>85</v>
      </c>
      <c r="C91" s="81"/>
      <c r="D91" s="89"/>
      <c r="E91" s="81"/>
      <c r="F91" s="81"/>
      <c r="G91" s="90"/>
      <c r="H91" s="81"/>
      <c r="I91" s="89"/>
      <c r="J91" s="81"/>
      <c r="K91" s="81"/>
      <c r="L91" s="81"/>
      <c r="M91" s="81"/>
      <c r="N91" s="97"/>
      <c r="O91" s="91"/>
      <c r="P91" s="91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6"/>
      <c r="AL91" s="86"/>
      <c r="AM91" s="86"/>
      <c r="AN91" s="86"/>
      <c r="AO91" s="86"/>
      <c r="AP91" s="86"/>
      <c r="AQ91" s="86"/>
      <c r="AR91" s="86"/>
    </row>
    <row r="92" spans="1:44" s="51" customFormat="1" ht="19.5" thickBot="1" x14ac:dyDescent="0.35">
      <c r="A92" s="79"/>
      <c r="B92" s="105">
        <v>86</v>
      </c>
      <c r="C92" s="81"/>
      <c r="D92" s="89"/>
      <c r="E92" s="81"/>
      <c r="F92" s="81"/>
      <c r="G92" s="90"/>
      <c r="H92" s="81"/>
      <c r="I92" s="89"/>
      <c r="J92" s="81"/>
      <c r="K92" s="81"/>
      <c r="L92" s="81"/>
      <c r="M92" s="81"/>
      <c r="N92" s="97"/>
      <c r="O92" s="91"/>
      <c r="P92" s="91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6"/>
      <c r="AL92" s="86"/>
      <c r="AM92" s="86"/>
      <c r="AN92" s="86"/>
      <c r="AO92" s="86"/>
      <c r="AP92" s="86"/>
      <c r="AQ92" s="86"/>
      <c r="AR92" s="86"/>
    </row>
    <row r="93" spans="1:44" s="51" customFormat="1" ht="19.5" thickBot="1" x14ac:dyDescent="0.35">
      <c r="A93" s="79"/>
      <c r="B93" s="105">
        <v>87</v>
      </c>
      <c r="C93" s="81"/>
      <c r="D93" s="89"/>
      <c r="E93" s="81"/>
      <c r="F93" s="81"/>
      <c r="G93" s="90"/>
      <c r="H93" s="81"/>
      <c r="I93" s="89"/>
      <c r="J93" s="81"/>
      <c r="K93" s="81"/>
      <c r="L93" s="81"/>
      <c r="M93" s="81"/>
      <c r="N93" s="97"/>
      <c r="O93" s="91"/>
      <c r="P93" s="91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6"/>
      <c r="AL93" s="86"/>
      <c r="AM93" s="86"/>
      <c r="AN93" s="86"/>
      <c r="AO93" s="86"/>
      <c r="AP93" s="86"/>
      <c r="AQ93" s="86"/>
      <c r="AR93" s="86"/>
    </row>
    <row r="94" spans="1:44" s="51" customFormat="1" ht="19.5" thickBot="1" x14ac:dyDescent="0.35">
      <c r="A94" s="79"/>
      <c r="B94" s="105">
        <v>88</v>
      </c>
      <c r="C94" s="81"/>
      <c r="D94" s="89"/>
      <c r="E94" s="81"/>
      <c r="F94" s="81"/>
      <c r="G94" s="90"/>
      <c r="H94" s="81"/>
      <c r="I94" s="89"/>
      <c r="J94" s="81"/>
      <c r="K94" s="81"/>
      <c r="L94" s="81"/>
      <c r="M94" s="81"/>
      <c r="N94" s="97"/>
      <c r="O94" s="91"/>
      <c r="P94" s="91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6"/>
      <c r="AL94" s="86"/>
      <c r="AM94" s="86"/>
      <c r="AN94" s="86"/>
      <c r="AO94" s="86"/>
      <c r="AP94" s="86"/>
      <c r="AQ94" s="86"/>
      <c r="AR94" s="86"/>
    </row>
    <row r="95" spans="1:44" s="51" customFormat="1" ht="19.5" thickBot="1" x14ac:dyDescent="0.35">
      <c r="A95" s="79"/>
      <c r="B95" s="105">
        <v>89</v>
      </c>
      <c r="C95" s="81"/>
      <c r="D95" s="89"/>
      <c r="E95" s="81"/>
      <c r="F95" s="81"/>
      <c r="G95" s="90"/>
      <c r="H95" s="81"/>
      <c r="I95" s="89"/>
      <c r="J95" s="81"/>
      <c r="K95" s="81"/>
      <c r="L95" s="81"/>
      <c r="M95" s="81"/>
      <c r="N95" s="97"/>
      <c r="O95" s="91"/>
      <c r="P95" s="91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6"/>
      <c r="AL95" s="86"/>
      <c r="AM95" s="86"/>
      <c r="AN95" s="86"/>
      <c r="AO95" s="86"/>
      <c r="AP95" s="86"/>
      <c r="AQ95" s="86"/>
      <c r="AR95" s="86"/>
    </row>
    <row r="96" spans="1:44" s="51" customFormat="1" ht="19.5" thickBot="1" x14ac:dyDescent="0.35">
      <c r="A96" s="79"/>
      <c r="B96" s="105">
        <v>90</v>
      </c>
      <c r="C96" s="81"/>
      <c r="D96" s="89"/>
      <c r="E96" s="81"/>
      <c r="F96" s="81"/>
      <c r="G96" s="90"/>
      <c r="H96" s="81"/>
      <c r="I96" s="89"/>
      <c r="J96" s="81"/>
      <c r="K96" s="81"/>
      <c r="L96" s="81"/>
      <c r="M96" s="81"/>
      <c r="N96" s="97"/>
      <c r="O96" s="91"/>
      <c r="P96" s="91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6"/>
      <c r="AL96" s="86"/>
      <c r="AM96" s="86"/>
      <c r="AN96" s="86"/>
      <c r="AO96" s="86"/>
      <c r="AP96" s="86"/>
      <c r="AQ96" s="86"/>
      <c r="AR96" s="86"/>
    </row>
    <row r="97" spans="1:44" s="51" customFormat="1" ht="19.5" thickBot="1" x14ac:dyDescent="0.35">
      <c r="A97" s="79"/>
      <c r="B97" s="105">
        <v>91</v>
      </c>
      <c r="C97" s="81"/>
      <c r="D97" s="89"/>
      <c r="E97" s="81"/>
      <c r="F97" s="81"/>
      <c r="G97" s="90"/>
      <c r="H97" s="81"/>
      <c r="I97" s="89"/>
      <c r="J97" s="81"/>
      <c r="K97" s="81"/>
      <c r="L97" s="81"/>
      <c r="M97" s="81"/>
      <c r="N97" s="97"/>
      <c r="O97" s="91"/>
      <c r="P97" s="91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6"/>
      <c r="AL97" s="86"/>
      <c r="AM97" s="86"/>
      <c r="AN97" s="86"/>
      <c r="AO97" s="86"/>
      <c r="AP97" s="86"/>
      <c r="AQ97" s="86"/>
      <c r="AR97" s="86"/>
    </row>
    <row r="98" spans="1:44" s="51" customFormat="1" ht="19.5" thickBot="1" x14ac:dyDescent="0.35">
      <c r="A98" s="79"/>
      <c r="B98" s="105">
        <v>92</v>
      </c>
      <c r="C98" s="81"/>
      <c r="D98" s="89"/>
      <c r="E98" s="81"/>
      <c r="F98" s="81"/>
      <c r="G98" s="90"/>
      <c r="H98" s="81"/>
      <c r="I98" s="89"/>
      <c r="J98" s="81"/>
      <c r="K98" s="81"/>
      <c r="L98" s="81"/>
      <c r="M98" s="81"/>
      <c r="N98" s="97"/>
      <c r="O98" s="91"/>
      <c r="P98" s="91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6"/>
      <c r="AL98" s="86"/>
      <c r="AM98" s="86"/>
      <c r="AN98" s="86"/>
      <c r="AO98" s="86"/>
      <c r="AP98" s="86"/>
      <c r="AQ98" s="86"/>
      <c r="AR98" s="86"/>
    </row>
    <row r="99" spans="1:44" s="51" customFormat="1" ht="19.5" thickBot="1" x14ac:dyDescent="0.35">
      <c r="A99" s="79"/>
      <c r="B99" s="105">
        <v>93</v>
      </c>
      <c r="C99" s="81"/>
      <c r="D99" s="89"/>
      <c r="E99" s="81"/>
      <c r="F99" s="81"/>
      <c r="G99" s="90"/>
      <c r="H99" s="81"/>
      <c r="I99" s="89"/>
      <c r="J99" s="81"/>
      <c r="K99" s="81"/>
      <c r="L99" s="81"/>
      <c r="M99" s="81"/>
      <c r="N99" s="97"/>
      <c r="O99" s="91"/>
      <c r="P99" s="91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6"/>
      <c r="AL99" s="86"/>
      <c r="AM99" s="86"/>
      <c r="AN99" s="86"/>
      <c r="AO99" s="86"/>
      <c r="AP99" s="86"/>
      <c r="AQ99" s="86"/>
      <c r="AR99" s="86"/>
    </row>
    <row r="100" spans="1:44" s="51" customFormat="1" ht="19.5" thickBot="1" x14ac:dyDescent="0.35">
      <c r="A100" s="79"/>
      <c r="B100" s="105">
        <v>94</v>
      </c>
      <c r="C100" s="81"/>
      <c r="D100" s="89"/>
      <c r="E100" s="81"/>
      <c r="F100" s="81"/>
      <c r="G100" s="90"/>
      <c r="H100" s="81"/>
      <c r="I100" s="89"/>
      <c r="J100" s="81"/>
      <c r="K100" s="81"/>
      <c r="L100" s="81"/>
      <c r="M100" s="81"/>
      <c r="N100" s="97"/>
      <c r="O100" s="91"/>
      <c r="P100" s="91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6"/>
      <c r="AL100" s="86"/>
      <c r="AM100" s="86"/>
      <c r="AN100" s="86"/>
      <c r="AO100" s="86"/>
      <c r="AP100" s="86"/>
      <c r="AQ100" s="86"/>
      <c r="AR100" s="86"/>
    </row>
    <row r="101" spans="1:44" s="51" customFormat="1" ht="19.5" thickBot="1" x14ac:dyDescent="0.35">
      <c r="A101" s="79"/>
      <c r="B101" s="105">
        <v>95</v>
      </c>
      <c r="C101" s="81"/>
      <c r="D101" s="89"/>
      <c r="E101" s="81"/>
      <c r="F101" s="81"/>
      <c r="G101" s="90"/>
      <c r="H101" s="81"/>
      <c r="I101" s="89"/>
      <c r="J101" s="81"/>
      <c r="K101" s="81"/>
      <c r="L101" s="81"/>
      <c r="M101" s="81"/>
      <c r="N101" s="97"/>
      <c r="O101" s="91"/>
      <c r="P101" s="91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6"/>
      <c r="AL101" s="86"/>
      <c r="AM101" s="86"/>
      <c r="AN101" s="86"/>
      <c r="AO101" s="86"/>
      <c r="AP101" s="86"/>
      <c r="AQ101" s="86"/>
      <c r="AR101" s="86"/>
    </row>
    <row r="102" spans="1:44" s="51" customFormat="1" ht="19.5" thickBot="1" x14ac:dyDescent="0.35">
      <c r="A102" s="79"/>
      <c r="B102" s="105">
        <v>96</v>
      </c>
      <c r="C102" s="93"/>
      <c r="D102" s="94"/>
      <c r="E102" s="93"/>
      <c r="F102" s="93"/>
      <c r="G102" s="95"/>
      <c r="H102" s="93"/>
      <c r="I102" s="94"/>
      <c r="J102" s="93"/>
      <c r="K102" s="93"/>
      <c r="L102" s="93"/>
      <c r="M102" s="93"/>
      <c r="N102" s="96"/>
      <c r="O102" s="91"/>
      <c r="P102" s="91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6"/>
      <c r="AL102" s="86"/>
      <c r="AM102" s="86"/>
      <c r="AN102" s="86"/>
      <c r="AO102" s="86"/>
      <c r="AP102" s="86"/>
      <c r="AQ102" s="86"/>
      <c r="AR102" s="86"/>
    </row>
    <row r="103" spans="1:44" s="51" customFormat="1" ht="19.5" thickBot="1" x14ac:dyDescent="0.35">
      <c r="A103" s="79"/>
      <c r="B103" s="105">
        <v>97</v>
      </c>
      <c r="C103" s="81"/>
      <c r="D103" s="89"/>
      <c r="E103" s="81"/>
      <c r="F103" s="81"/>
      <c r="G103" s="90"/>
      <c r="H103" s="81"/>
      <c r="I103" s="89"/>
      <c r="J103" s="81"/>
      <c r="K103" s="81"/>
      <c r="L103" s="81"/>
      <c r="M103" s="81"/>
      <c r="N103" s="97"/>
      <c r="O103" s="91"/>
      <c r="P103" s="91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6"/>
      <c r="AL103" s="86"/>
      <c r="AM103" s="86"/>
      <c r="AN103" s="86"/>
      <c r="AO103" s="86"/>
      <c r="AP103" s="86"/>
      <c r="AQ103" s="86"/>
      <c r="AR103" s="86"/>
    </row>
    <row r="104" spans="1:44" s="51" customFormat="1" ht="19.5" thickBot="1" x14ac:dyDescent="0.35">
      <c r="A104" s="79"/>
      <c r="B104" s="105">
        <v>98</v>
      </c>
      <c r="C104" s="81"/>
      <c r="D104" s="89"/>
      <c r="E104" s="81"/>
      <c r="F104" s="81"/>
      <c r="G104" s="90"/>
      <c r="H104" s="81"/>
      <c r="I104" s="89"/>
      <c r="J104" s="81"/>
      <c r="K104" s="81"/>
      <c r="L104" s="81"/>
      <c r="M104" s="81"/>
      <c r="N104" s="97"/>
      <c r="O104" s="91"/>
      <c r="P104" s="91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6"/>
      <c r="AL104" s="86"/>
      <c r="AM104" s="86"/>
      <c r="AN104" s="86"/>
      <c r="AO104" s="86"/>
      <c r="AP104" s="86"/>
      <c r="AQ104" s="86"/>
      <c r="AR104" s="86"/>
    </row>
    <row r="105" spans="1:44" s="98" customFormat="1" ht="19.5" thickBot="1" x14ac:dyDescent="0.35">
      <c r="A105" s="79"/>
      <c r="B105" s="105">
        <v>99</v>
      </c>
      <c r="C105" s="81"/>
      <c r="D105" s="89"/>
      <c r="E105" s="81"/>
      <c r="F105" s="81"/>
      <c r="G105" s="90"/>
      <c r="H105" s="81"/>
      <c r="I105" s="89"/>
      <c r="J105" s="81"/>
      <c r="K105" s="81"/>
      <c r="L105" s="81"/>
      <c r="M105" s="81"/>
      <c r="N105" s="97"/>
      <c r="O105" s="91"/>
      <c r="P105" s="91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6"/>
      <c r="AL105" s="86"/>
      <c r="AM105" s="86"/>
      <c r="AN105" s="86"/>
      <c r="AO105" s="86"/>
      <c r="AP105" s="86"/>
      <c r="AQ105" s="86"/>
      <c r="AR105" s="86"/>
    </row>
    <row r="106" spans="1:44" s="98" customFormat="1" ht="19.5" thickBot="1" x14ac:dyDescent="0.35">
      <c r="A106" s="79"/>
      <c r="B106" s="105">
        <v>100</v>
      </c>
      <c r="C106" s="81"/>
      <c r="D106" s="89"/>
      <c r="E106" s="81"/>
      <c r="F106" s="81"/>
      <c r="G106" s="90"/>
      <c r="H106" s="81"/>
      <c r="I106" s="89"/>
      <c r="J106" s="81"/>
      <c r="K106" s="81"/>
      <c r="L106" s="81"/>
      <c r="M106" s="81"/>
      <c r="N106" s="97"/>
      <c r="O106" s="91"/>
      <c r="P106" s="91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6"/>
      <c r="AL106" s="86"/>
      <c r="AM106" s="86"/>
      <c r="AN106" s="86"/>
      <c r="AO106" s="86"/>
      <c r="AP106" s="86"/>
      <c r="AQ106" s="86"/>
      <c r="AR106" s="86"/>
    </row>
    <row r="107" spans="1:44" s="98" customFormat="1" ht="19.5" thickBot="1" x14ac:dyDescent="0.35">
      <c r="A107" s="79"/>
      <c r="B107" s="105">
        <v>101</v>
      </c>
      <c r="C107" s="81"/>
      <c r="D107" s="89"/>
      <c r="E107" s="81"/>
      <c r="F107" s="81"/>
      <c r="G107" s="90"/>
      <c r="H107" s="81"/>
      <c r="I107" s="89"/>
      <c r="J107" s="81"/>
      <c r="K107" s="81"/>
      <c r="L107" s="81"/>
      <c r="M107" s="81"/>
      <c r="N107" s="97"/>
      <c r="O107" s="91"/>
      <c r="P107" s="91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6"/>
      <c r="AL107" s="86"/>
      <c r="AM107" s="86"/>
      <c r="AN107" s="86"/>
      <c r="AO107" s="86"/>
      <c r="AP107" s="86"/>
      <c r="AQ107" s="86"/>
      <c r="AR107" s="86"/>
    </row>
    <row r="108" spans="1:44" s="98" customFormat="1" ht="19.5" thickBot="1" x14ac:dyDescent="0.35">
      <c r="A108" s="79"/>
      <c r="B108" s="105">
        <v>102</v>
      </c>
      <c r="C108" s="81"/>
      <c r="D108" s="89"/>
      <c r="E108" s="81"/>
      <c r="F108" s="81"/>
      <c r="G108" s="90"/>
      <c r="H108" s="81"/>
      <c r="I108" s="89"/>
      <c r="J108" s="81"/>
      <c r="K108" s="81"/>
      <c r="L108" s="81"/>
      <c r="M108" s="81"/>
      <c r="N108" s="97"/>
      <c r="O108" s="91"/>
      <c r="P108" s="91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6"/>
      <c r="AL108" s="86"/>
      <c r="AM108" s="86"/>
      <c r="AN108" s="86"/>
      <c r="AO108" s="86"/>
      <c r="AP108" s="86"/>
      <c r="AQ108" s="86"/>
      <c r="AR108" s="86"/>
    </row>
    <row r="109" spans="1:44" s="98" customFormat="1" ht="19.5" thickBot="1" x14ac:dyDescent="0.35">
      <c r="A109" s="79"/>
      <c r="B109" s="105">
        <v>103</v>
      </c>
      <c r="C109" s="81"/>
      <c r="D109" s="89"/>
      <c r="E109" s="81"/>
      <c r="F109" s="81"/>
      <c r="G109" s="90"/>
      <c r="H109" s="81"/>
      <c r="I109" s="89"/>
      <c r="J109" s="81"/>
      <c r="K109" s="81"/>
      <c r="L109" s="81"/>
      <c r="M109" s="81"/>
      <c r="N109" s="97"/>
      <c r="O109" s="91"/>
      <c r="P109" s="91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6"/>
      <c r="AL109" s="86"/>
      <c r="AM109" s="86"/>
      <c r="AN109" s="86"/>
      <c r="AO109" s="86"/>
      <c r="AP109" s="86"/>
      <c r="AQ109" s="86"/>
      <c r="AR109" s="86"/>
    </row>
    <row r="110" spans="1:44" s="98" customFormat="1" ht="19.5" thickBot="1" x14ac:dyDescent="0.35">
      <c r="A110" s="79"/>
      <c r="B110" s="105">
        <v>104</v>
      </c>
      <c r="C110" s="81"/>
      <c r="D110" s="89"/>
      <c r="E110" s="81"/>
      <c r="F110" s="81"/>
      <c r="G110" s="90"/>
      <c r="H110" s="81"/>
      <c r="I110" s="89"/>
      <c r="J110" s="81"/>
      <c r="K110" s="81"/>
      <c r="L110" s="81"/>
      <c r="M110" s="81"/>
      <c r="N110" s="97"/>
      <c r="O110" s="91"/>
      <c r="P110" s="91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6"/>
      <c r="AL110" s="86"/>
      <c r="AM110" s="86"/>
      <c r="AN110" s="86"/>
      <c r="AO110" s="86"/>
      <c r="AP110" s="86"/>
      <c r="AQ110" s="86"/>
      <c r="AR110" s="86"/>
    </row>
    <row r="111" spans="1:44" s="98" customFormat="1" ht="19.5" thickBot="1" x14ac:dyDescent="0.35">
      <c r="A111" s="79"/>
      <c r="B111" s="105">
        <v>105</v>
      </c>
      <c r="C111" s="81"/>
      <c r="D111" s="89"/>
      <c r="E111" s="81"/>
      <c r="F111" s="81"/>
      <c r="G111" s="90"/>
      <c r="H111" s="81"/>
      <c r="I111" s="89"/>
      <c r="J111" s="81"/>
      <c r="K111" s="81"/>
      <c r="L111" s="81"/>
      <c r="M111" s="81"/>
      <c r="N111" s="97"/>
      <c r="O111" s="91"/>
      <c r="P111" s="91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6"/>
      <c r="AL111" s="86"/>
      <c r="AM111" s="86"/>
      <c r="AN111" s="86"/>
      <c r="AO111" s="86"/>
      <c r="AP111" s="86"/>
      <c r="AQ111" s="86"/>
      <c r="AR111" s="86"/>
    </row>
    <row r="112" spans="1:44" s="98" customFormat="1" ht="19.5" thickBot="1" x14ac:dyDescent="0.35">
      <c r="A112" s="79"/>
      <c r="B112" s="105">
        <v>106</v>
      </c>
      <c r="C112" s="81"/>
      <c r="D112" s="89"/>
      <c r="E112" s="81"/>
      <c r="F112" s="81"/>
      <c r="G112" s="90"/>
      <c r="H112" s="81"/>
      <c r="I112" s="89"/>
      <c r="J112" s="81"/>
      <c r="K112" s="81"/>
      <c r="L112" s="81"/>
      <c r="M112" s="81"/>
      <c r="N112" s="97"/>
      <c r="O112" s="91"/>
      <c r="P112" s="91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6"/>
      <c r="AL112" s="86"/>
      <c r="AM112" s="86"/>
      <c r="AN112" s="86"/>
      <c r="AO112" s="86"/>
      <c r="AP112" s="86"/>
      <c r="AQ112" s="86"/>
      <c r="AR112" s="86"/>
    </row>
    <row r="113" spans="1:44" s="98" customFormat="1" ht="19.5" thickBot="1" x14ac:dyDescent="0.35">
      <c r="A113" s="79"/>
      <c r="B113" s="105">
        <v>107</v>
      </c>
      <c r="C113" s="81"/>
      <c r="D113" s="89"/>
      <c r="E113" s="81"/>
      <c r="F113" s="81"/>
      <c r="G113" s="90"/>
      <c r="H113" s="81"/>
      <c r="I113" s="89"/>
      <c r="J113" s="81"/>
      <c r="K113" s="81"/>
      <c r="L113" s="81"/>
      <c r="M113" s="81"/>
      <c r="N113" s="97"/>
      <c r="O113" s="91"/>
      <c r="P113" s="91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6"/>
      <c r="AL113" s="86"/>
      <c r="AM113" s="86"/>
      <c r="AN113" s="86"/>
      <c r="AO113" s="86"/>
      <c r="AP113" s="86"/>
      <c r="AQ113" s="86"/>
      <c r="AR113" s="86"/>
    </row>
    <row r="114" spans="1:44" s="98" customFormat="1" ht="19.5" thickBot="1" x14ac:dyDescent="0.35">
      <c r="A114" s="79"/>
      <c r="B114" s="105">
        <v>108</v>
      </c>
      <c r="C114" s="81"/>
      <c r="D114" s="89"/>
      <c r="E114" s="81"/>
      <c r="F114" s="81"/>
      <c r="G114" s="90"/>
      <c r="H114" s="81"/>
      <c r="I114" s="89"/>
      <c r="J114" s="81"/>
      <c r="K114" s="81"/>
      <c r="L114" s="81"/>
      <c r="M114" s="81"/>
      <c r="N114" s="97"/>
      <c r="O114" s="91"/>
      <c r="P114" s="91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6"/>
      <c r="AL114" s="86"/>
      <c r="AM114" s="86"/>
      <c r="AN114" s="86"/>
      <c r="AO114" s="86"/>
      <c r="AP114" s="86"/>
      <c r="AQ114" s="86"/>
      <c r="AR114" s="86"/>
    </row>
    <row r="115" spans="1:44" s="98" customFormat="1" ht="19.5" thickBot="1" x14ac:dyDescent="0.35">
      <c r="A115" s="79"/>
      <c r="B115" s="105">
        <v>109</v>
      </c>
      <c r="C115" s="81"/>
      <c r="D115" s="89"/>
      <c r="E115" s="81"/>
      <c r="F115" s="81"/>
      <c r="G115" s="90"/>
      <c r="H115" s="81"/>
      <c r="I115" s="89"/>
      <c r="J115" s="81"/>
      <c r="K115" s="81"/>
      <c r="L115" s="81"/>
      <c r="M115" s="81"/>
      <c r="N115" s="97"/>
      <c r="O115" s="91"/>
      <c r="P115" s="91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6"/>
      <c r="AL115" s="86"/>
      <c r="AM115" s="86"/>
      <c r="AN115" s="86"/>
      <c r="AO115" s="86"/>
      <c r="AP115" s="86"/>
      <c r="AQ115" s="86"/>
      <c r="AR115" s="86"/>
    </row>
    <row r="116" spans="1:44" s="98" customFormat="1" ht="19.5" thickBot="1" x14ac:dyDescent="0.35">
      <c r="A116" s="79"/>
      <c r="B116" s="105">
        <v>110</v>
      </c>
      <c r="C116" s="81"/>
      <c r="D116" s="89"/>
      <c r="E116" s="81"/>
      <c r="F116" s="81"/>
      <c r="G116" s="90"/>
      <c r="H116" s="81"/>
      <c r="I116" s="89"/>
      <c r="J116" s="81"/>
      <c r="K116" s="81"/>
      <c r="L116" s="81"/>
      <c r="M116" s="81"/>
      <c r="N116" s="97"/>
      <c r="O116" s="91"/>
      <c r="P116" s="91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6"/>
      <c r="AL116" s="86"/>
      <c r="AM116" s="86"/>
      <c r="AN116" s="86"/>
      <c r="AO116" s="86"/>
      <c r="AP116" s="86"/>
      <c r="AQ116" s="86"/>
      <c r="AR116" s="86"/>
    </row>
    <row r="117" spans="1:44" s="98" customFormat="1" ht="19.5" thickBot="1" x14ac:dyDescent="0.35">
      <c r="A117" s="79"/>
      <c r="B117" s="105">
        <v>111</v>
      </c>
      <c r="C117" s="81"/>
      <c r="D117" s="89"/>
      <c r="E117" s="81"/>
      <c r="F117" s="81"/>
      <c r="G117" s="90"/>
      <c r="H117" s="81"/>
      <c r="I117" s="89"/>
      <c r="J117" s="81"/>
      <c r="K117" s="81"/>
      <c r="L117" s="81"/>
      <c r="M117" s="81"/>
      <c r="N117" s="97"/>
      <c r="O117" s="91"/>
      <c r="P117" s="91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6"/>
      <c r="AL117" s="86"/>
      <c r="AM117" s="86"/>
      <c r="AN117" s="86"/>
      <c r="AO117" s="86"/>
      <c r="AP117" s="86"/>
      <c r="AQ117" s="86"/>
      <c r="AR117" s="86"/>
    </row>
    <row r="118" spans="1:44" s="98" customFormat="1" ht="19.5" thickBot="1" x14ac:dyDescent="0.35">
      <c r="A118" s="79"/>
      <c r="B118" s="105">
        <v>112</v>
      </c>
      <c r="C118" s="81"/>
      <c r="D118" s="89"/>
      <c r="E118" s="81"/>
      <c r="F118" s="81"/>
      <c r="G118" s="90"/>
      <c r="H118" s="81"/>
      <c r="I118" s="89"/>
      <c r="J118" s="81"/>
      <c r="K118" s="81"/>
      <c r="L118" s="81"/>
      <c r="M118" s="81"/>
      <c r="N118" s="97"/>
      <c r="O118" s="91"/>
      <c r="P118" s="91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6"/>
      <c r="AL118" s="86"/>
      <c r="AM118" s="86"/>
      <c r="AN118" s="86"/>
      <c r="AO118" s="86"/>
      <c r="AP118" s="86"/>
      <c r="AQ118" s="86"/>
      <c r="AR118" s="86"/>
    </row>
    <row r="119" spans="1:44" s="98" customFormat="1" ht="19.5" thickBot="1" x14ac:dyDescent="0.35">
      <c r="A119" s="79"/>
      <c r="B119" s="105">
        <v>113</v>
      </c>
      <c r="C119" s="81"/>
      <c r="D119" s="89"/>
      <c r="E119" s="81"/>
      <c r="F119" s="81"/>
      <c r="G119" s="90"/>
      <c r="H119" s="81"/>
      <c r="I119" s="89"/>
      <c r="J119" s="81"/>
      <c r="K119" s="81"/>
      <c r="L119" s="81"/>
      <c r="M119" s="81"/>
      <c r="N119" s="97"/>
      <c r="O119" s="91"/>
      <c r="P119" s="91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6"/>
      <c r="AL119" s="86"/>
      <c r="AM119" s="86"/>
      <c r="AN119" s="86"/>
      <c r="AO119" s="86"/>
      <c r="AP119" s="86"/>
      <c r="AQ119" s="86"/>
      <c r="AR119" s="86"/>
    </row>
    <row r="120" spans="1:44" s="98" customFormat="1" ht="19.5" thickBot="1" x14ac:dyDescent="0.35">
      <c r="A120" s="79"/>
      <c r="B120" s="105">
        <v>114</v>
      </c>
      <c r="C120" s="81"/>
      <c r="D120" s="89"/>
      <c r="E120" s="81"/>
      <c r="F120" s="81"/>
      <c r="G120" s="90"/>
      <c r="H120" s="81"/>
      <c r="I120" s="89"/>
      <c r="J120" s="81"/>
      <c r="K120" s="81"/>
      <c r="L120" s="81"/>
      <c r="M120" s="81"/>
      <c r="N120" s="97"/>
      <c r="O120" s="91"/>
      <c r="P120" s="91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6"/>
      <c r="AL120" s="86"/>
      <c r="AM120" s="86"/>
      <c r="AN120" s="86"/>
      <c r="AO120" s="86"/>
      <c r="AP120" s="86"/>
      <c r="AQ120" s="86"/>
      <c r="AR120" s="86"/>
    </row>
    <row r="121" spans="1:44" s="98" customFormat="1" ht="19.5" thickBot="1" x14ac:dyDescent="0.35">
      <c r="A121" s="79"/>
      <c r="B121" s="105">
        <v>115</v>
      </c>
      <c r="C121" s="81"/>
      <c r="D121" s="89"/>
      <c r="E121" s="81"/>
      <c r="F121" s="81"/>
      <c r="G121" s="90"/>
      <c r="H121" s="81"/>
      <c r="I121" s="89"/>
      <c r="J121" s="81"/>
      <c r="K121" s="81"/>
      <c r="L121" s="81"/>
      <c r="M121" s="81"/>
      <c r="N121" s="97"/>
      <c r="O121" s="91"/>
      <c r="P121" s="91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6"/>
      <c r="AL121" s="86"/>
      <c r="AM121" s="86"/>
      <c r="AN121" s="86"/>
      <c r="AO121" s="86"/>
      <c r="AP121" s="86"/>
      <c r="AQ121" s="86"/>
      <c r="AR121" s="86"/>
    </row>
    <row r="122" spans="1:44" s="98" customFormat="1" ht="19.5" thickBot="1" x14ac:dyDescent="0.35">
      <c r="A122" s="79"/>
      <c r="B122" s="105">
        <v>116</v>
      </c>
      <c r="C122" s="81"/>
      <c r="D122" s="89"/>
      <c r="E122" s="81"/>
      <c r="F122" s="81"/>
      <c r="G122" s="90"/>
      <c r="H122" s="81"/>
      <c r="I122" s="89"/>
      <c r="J122" s="81"/>
      <c r="K122" s="81"/>
      <c r="L122" s="81"/>
      <c r="M122" s="81"/>
      <c r="N122" s="97"/>
      <c r="O122" s="91"/>
      <c r="P122" s="91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6"/>
      <c r="AL122" s="86"/>
      <c r="AM122" s="86"/>
      <c r="AN122" s="86"/>
      <c r="AO122" s="86"/>
      <c r="AP122" s="86"/>
      <c r="AQ122" s="86"/>
      <c r="AR122" s="86"/>
    </row>
    <row r="123" spans="1:44" s="98" customFormat="1" ht="19.5" thickBot="1" x14ac:dyDescent="0.35">
      <c r="A123" s="79"/>
      <c r="B123" s="105">
        <v>117</v>
      </c>
      <c r="C123" s="81"/>
      <c r="D123" s="89"/>
      <c r="E123" s="81"/>
      <c r="F123" s="81"/>
      <c r="G123" s="90"/>
      <c r="H123" s="81"/>
      <c r="I123" s="89"/>
      <c r="J123" s="81"/>
      <c r="K123" s="81"/>
      <c r="L123" s="81"/>
      <c r="M123" s="81"/>
      <c r="N123" s="97"/>
      <c r="O123" s="91"/>
      <c r="P123" s="91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6"/>
      <c r="AL123" s="86"/>
      <c r="AM123" s="86"/>
      <c r="AN123" s="86"/>
      <c r="AO123" s="86"/>
      <c r="AP123" s="86"/>
      <c r="AQ123" s="86"/>
      <c r="AR123" s="86"/>
    </row>
    <row r="124" spans="1:44" s="98" customFormat="1" ht="19.5" thickBot="1" x14ac:dyDescent="0.35">
      <c r="A124" s="79"/>
      <c r="B124" s="105">
        <v>118</v>
      </c>
      <c r="C124" s="81"/>
      <c r="D124" s="89"/>
      <c r="E124" s="81"/>
      <c r="F124" s="81"/>
      <c r="G124" s="90"/>
      <c r="H124" s="81"/>
      <c r="I124" s="89"/>
      <c r="J124" s="81"/>
      <c r="K124" s="81"/>
      <c r="L124" s="81"/>
      <c r="M124" s="81"/>
      <c r="N124" s="97"/>
      <c r="O124" s="91"/>
      <c r="P124" s="91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6"/>
      <c r="AL124" s="86"/>
      <c r="AM124" s="86"/>
      <c r="AN124" s="86"/>
      <c r="AO124" s="86"/>
      <c r="AP124" s="86"/>
      <c r="AQ124" s="86"/>
      <c r="AR124" s="86"/>
    </row>
    <row r="125" spans="1:44" s="98" customFormat="1" ht="19.5" thickBot="1" x14ac:dyDescent="0.35">
      <c r="A125" s="79"/>
      <c r="B125" s="105">
        <v>119</v>
      </c>
      <c r="C125" s="81"/>
      <c r="D125" s="89"/>
      <c r="E125" s="81"/>
      <c r="F125" s="81"/>
      <c r="G125" s="90"/>
      <c r="H125" s="81"/>
      <c r="I125" s="89"/>
      <c r="J125" s="81"/>
      <c r="K125" s="81"/>
      <c r="L125" s="81"/>
      <c r="M125" s="81"/>
      <c r="N125" s="97"/>
      <c r="O125" s="91"/>
      <c r="P125" s="91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6"/>
      <c r="AL125" s="86"/>
      <c r="AM125" s="86"/>
      <c r="AN125" s="86"/>
      <c r="AO125" s="86"/>
      <c r="AP125" s="86"/>
      <c r="AQ125" s="86"/>
      <c r="AR125" s="86"/>
    </row>
    <row r="126" spans="1:44" s="98" customFormat="1" ht="19.5" thickBot="1" x14ac:dyDescent="0.35">
      <c r="A126" s="79"/>
      <c r="B126" s="105">
        <v>120</v>
      </c>
      <c r="C126" s="81"/>
      <c r="D126" s="89"/>
      <c r="E126" s="81"/>
      <c r="F126" s="81"/>
      <c r="G126" s="90"/>
      <c r="H126" s="81"/>
      <c r="I126" s="89"/>
      <c r="J126" s="81"/>
      <c r="K126" s="81"/>
      <c r="L126" s="81"/>
      <c r="M126" s="81"/>
      <c r="N126" s="97"/>
      <c r="O126" s="91"/>
      <c r="P126" s="91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6"/>
      <c r="AL126" s="86"/>
      <c r="AM126" s="86"/>
      <c r="AN126" s="86"/>
      <c r="AO126" s="86"/>
      <c r="AP126" s="86"/>
      <c r="AQ126" s="86"/>
      <c r="AR126" s="86"/>
    </row>
    <row r="127" spans="1:44" s="98" customFormat="1" ht="19.5" hidden="1" thickBot="1" x14ac:dyDescent="0.35">
      <c r="A127" s="79"/>
      <c r="B127" s="105">
        <v>121</v>
      </c>
      <c r="C127" s="81"/>
      <c r="D127" s="89"/>
      <c r="E127" s="81"/>
      <c r="F127" s="81"/>
      <c r="G127" s="90"/>
      <c r="H127" s="81"/>
      <c r="I127" s="89"/>
      <c r="J127" s="81"/>
      <c r="K127" s="81"/>
      <c r="L127" s="81"/>
      <c r="M127" s="81"/>
      <c r="N127" s="97"/>
      <c r="O127" s="91"/>
      <c r="P127" s="91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6"/>
      <c r="AL127" s="86"/>
      <c r="AM127" s="86"/>
      <c r="AN127" s="86"/>
      <c r="AO127" s="86"/>
      <c r="AP127" s="86"/>
      <c r="AQ127" s="86"/>
      <c r="AR127" s="86"/>
    </row>
    <row r="128" spans="1:44" s="98" customFormat="1" ht="19.5" hidden="1" thickBot="1" x14ac:dyDescent="0.35">
      <c r="A128" s="79"/>
      <c r="B128" s="105">
        <v>122</v>
      </c>
      <c r="C128" s="81"/>
      <c r="D128" s="89"/>
      <c r="E128" s="81"/>
      <c r="F128" s="81"/>
      <c r="G128" s="90"/>
      <c r="H128" s="81"/>
      <c r="I128" s="89"/>
      <c r="J128" s="81"/>
      <c r="K128" s="81"/>
      <c r="L128" s="81"/>
      <c r="M128" s="81"/>
      <c r="N128" s="97"/>
      <c r="O128" s="91"/>
      <c r="P128" s="91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6"/>
      <c r="AL128" s="86"/>
      <c r="AM128" s="86"/>
      <c r="AN128" s="86"/>
      <c r="AO128" s="86"/>
      <c r="AP128" s="86"/>
      <c r="AQ128" s="86"/>
      <c r="AR128" s="86"/>
    </row>
    <row r="129" spans="1:44" s="98" customFormat="1" ht="19.5" hidden="1" thickBot="1" x14ac:dyDescent="0.35">
      <c r="A129" s="79"/>
      <c r="B129" s="105">
        <v>123</v>
      </c>
      <c r="C129" s="81"/>
      <c r="D129" s="89"/>
      <c r="E129" s="81"/>
      <c r="F129" s="81"/>
      <c r="G129" s="90"/>
      <c r="H129" s="81"/>
      <c r="I129" s="89"/>
      <c r="J129" s="81"/>
      <c r="K129" s="81"/>
      <c r="L129" s="81"/>
      <c r="M129" s="81"/>
      <c r="N129" s="97"/>
      <c r="O129" s="91"/>
      <c r="P129" s="91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6"/>
      <c r="AL129" s="86"/>
      <c r="AM129" s="86"/>
      <c r="AN129" s="86"/>
      <c r="AO129" s="86"/>
      <c r="AP129" s="86"/>
      <c r="AQ129" s="86"/>
      <c r="AR129" s="86"/>
    </row>
    <row r="130" spans="1:44" s="98" customFormat="1" ht="19.5" hidden="1" thickBot="1" x14ac:dyDescent="0.35">
      <c r="A130" s="79"/>
      <c r="B130" s="105">
        <v>124</v>
      </c>
      <c r="C130" s="81"/>
      <c r="D130" s="89"/>
      <c r="E130" s="81"/>
      <c r="F130" s="81"/>
      <c r="G130" s="90"/>
      <c r="H130" s="81"/>
      <c r="I130" s="89"/>
      <c r="J130" s="81"/>
      <c r="K130" s="81"/>
      <c r="L130" s="81"/>
      <c r="M130" s="81"/>
      <c r="N130" s="97"/>
      <c r="O130" s="91"/>
      <c r="P130" s="91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6"/>
      <c r="AL130" s="86"/>
      <c r="AM130" s="86"/>
      <c r="AN130" s="86"/>
      <c r="AO130" s="86"/>
      <c r="AP130" s="86"/>
      <c r="AQ130" s="86"/>
      <c r="AR130" s="86"/>
    </row>
    <row r="131" spans="1:44" s="98" customFormat="1" ht="19.5" hidden="1" thickBot="1" x14ac:dyDescent="0.35">
      <c r="A131" s="79"/>
      <c r="B131" s="105">
        <v>125</v>
      </c>
      <c r="C131" s="81"/>
      <c r="D131" s="89"/>
      <c r="E131" s="81"/>
      <c r="F131" s="81"/>
      <c r="G131" s="90"/>
      <c r="H131" s="81"/>
      <c r="I131" s="89"/>
      <c r="J131" s="81"/>
      <c r="K131" s="81"/>
      <c r="L131" s="81"/>
      <c r="M131" s="81"/>
      <c r="N131" s="97"/>
      <c r="O131" s="91"/>
      <c r="P131" s="91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6"/>
      <c r="AL131" s="86"/>
      <c r="AM131" s="86"/>
      <c r="AN131" s="86"/>
      <c r="AO131" s="86"/>
      <c r="AP131" s="86"/>
      <c r="AQ131" s="86"/>
      <c r="AR131" s="86"/>
    </row>
    <row r="132" spans="1:44" s="98" customFormat="1" ht="19.5" hidden="1" thickBot="1" x14ac:dyDescent="0.35">
      <c r="A132" s="79"/>
      <c r="B132" s="105">
        <v>126</v>
      </c>
      <c r="C132" s="81"/>
      <c r="D132" s="89"/>
      <c r="E132" s="81"/>
      <c r="F132" s="81"/>
      <c r="G132" s="90"/>
      <c r="H132" s="81"/>
      <c r="I132" s="89"/>
      <c r="J132" s="81"/>
      <c r="K132" s="81"/>
      <c r="L132" s="81"/>
      <c r="M132" s="81"/>
      <c r="N132" s="97"/>
      <c r="O132" s="91"/>
      <c r="P132" s="91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6"/>
      <c r="AL132" s="86"/>
      <c r="AM132" s="86"/>
      <c r="AN132" s="86"/>
      <c r="AO132" s="86"/>
      <c r="AP132" s="86"/>
      <c r="AQ132" s="86"/>
      <c r="AR132" s="86"/>
    </row>
    <row r="133" spans="1:44" s="98" customFormat="1" ht="19.5" hidden="1" thickBot="1" x14ac:dyDescent="0.35">
      <c r="A133" s="79"/>
      <c r="B133" s="105">
        <v>127</v>
      </c>
      <c r="C133" s="81"/>
      <c r="D133" s="89"/>
      <c r="E133" s="81"/>
      <c r="F133" s="81"/>
      <c r="G133" s="90"/>
      <c r="H133" s="81"/>
      <c r="I133" s="89"/>
      <c r="J133" s="81"/>
      <c r="K133" s="81"/>
      <c r="L133" s="81"/>
      <c r="M133" s="81"/>
      <c r="N133" s="97"/>
      <c r="O133" s="91"/>
      <c r="P133" s="91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6"/>
      <c r="AL133" s="86"/>
      <c r="AM133" s="86"/>
      <c r="AN133" s="86"/>
      <c r="AO133" s="86"/>
      <c r="AP133" s="86"/>
      <c r="AQ133" s="86"/>
      <c r="AR133" s="86"/>
    </row>
    <row r="134" spans="1:44" s="98" customFormat="1" ht="19.5" hidden="1" thickBot="1" x14ac:dyDescent="0.35">
      <c r="A134" s="79"/>
      <c r="B134" s="105">
        <v>128</v>
      </c>
      <c r="C134" s="81"/>
      <c r="D134" s="89"/>
      <c r="E134" s="81"/>
      <c r="F134" s="81"/>
      <c r="G134" s="90"/>
      <c r="H134" s="81"/>
      <c r="I134" s="89"/>
      <c r="J134" s="81"/>
      <c r="K134" s="81"/>
      <c r="L134" s="81"/>
      <c r="M134" s="81"/>
      <c r="N134" s="97"/>
      <c r="O134" s="91"/>
      <c r="P134" s="91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6"/>
      <c r="AL134" s="86"/>
      <c r="AM134" s="86"/>
      <c r="AN134" s="86"/>
      <c r="AO134" s="86"/>
      <c r="AP134" s="86"/>
      <c r="AQ134" s="86"/>
      <c r="AR134" s="86"/>
    </row>
    <row r="135" spans="1:44" s="98" customFormat="1" ht="19.5" hidden="1" thickBot="1" x14ac:dyDescent="0.35">
      <c r="A135" s="79"/>
      <c r="B135" s="105">
        <v>129</v>
      </c>
      <c r="C135" s="81"/>
      <c r="D135" s="89"/>
      <c r="E135" s="81"/>
      <c r="F135" s="81"/>
      <c r="G135" s="90"/>
      <c r="H135" s="81"/>
      <c r="I135" s="89"/>
      <c r="J135" s="81"/>
      <c r="K135" s="81"/>
      <c r="L135" s="81"/>
      <c r="M135" s="81"/>
      <c r="N135" s="97"/>
      <c r="O135" s="91"/>
      <c r="P135" s="91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6"/>
      <c r="AL135" s="86"/>
      <c r="AM135" s="86"/>
      <c r="AN135" s="86"/>
      <c r="AO135" s="86"/>
      <c r="AP135" s="86"/>
      <c r="AQ135" s="86"/>
      <c r="AR135" s="86"/>
    </row>
    <row r="136" spans="1:44" s="98" customFormat="1" ht="19.5" hidden="1" thickBot="1" x14ac:dyDescent="0.35">
      <c r="A136" s="79"/>
      <c r="B136" s="105">
        <v>130</v>
      </c>
      <c r="C136" s="81"/>
      <c r="D136" s="89"/>
      <c r="E136" s="81"/>
      <c r="F136" s="81"/>
      <c r="G136" s="90"/>
      <c r="H136" s="81"/>
      <c r="I136" s="89"/>
      <c r="J136" s="81"/>
      <c r="K136" s="81"/>
      <c r="L136" s="81"/>
      <c r="M136" s="81"/>
      <c r="N136" s="97"/>
      <c r="O136" s="91"/>
      <c r="P136" s="91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6"/>
      <c r="AL136" s="86"/>
      <c r="AM136" s="86"/>
      <c r="AN136" s="86"/>
      <c r="AO136" s="86"/>
      <c r="AP136" s="86"/>
      <c r="AQ136" s="86"/>
      <c r="AR136" s="86"/>
    </row>
    <row r="137" spans="1:44" s="98" customFormat="1" ht="19.5" hidden="1" thickBot="1" x14ac:dyDescent="0.35">
      <c r="A137" s="79"/>
      <c r="B137" s="105">
        <v>131</v>
      </c>
      <c r="C137" s="81"/>
      <c r="D137" s="89"/>
      <c r="E137" s="81"/>
      <c r="F137" s="81"/>
      <c r="G137" s="90"/>
      <c r="H137" s="81"/>
      <c r="I137" s="89"/>
      <c r="J137" s="81"/>
      <c r="K137" s="81"/>
      <c r="L137" s="81"/>
      <c r="M137" s="81"/>
      <c r="N137" s="97"/>
      <c r="O137" s="91"/>
      <c r="P137" s="91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6"/>
      <c r="AL137" s="86"/>
      <c r="AM137" s="86"/>
      <c r="AN137" s="86"/>
      <c r="AO137" s="86"/>
      <c r="AP137" s="86"/>
      <c r="AQ137" s="86"/>
      <c r="AR137" s="86"/>
    </row>
    <row r="138" spans="1:44" s="98" customFormat="1" ht="19.5" hidden="1" thickBot="1" x14ac:dyDescent="0.35">
      <c r="A138" s="79"/>
      <c r="B138" s="105">
        <v>132</v>
      </c>
      <c r="C138" s="81"/>
      <c r="D138" s="89"/>
      <c r="E138" s="81"/>
      <c r="F138" s="81"/>
      <c r="G138" s="90"/>
      <c r="H138" s="81"/>
      <c r="I138" s="89"/>
      <c r="J138" s="81"/>
      <c r="K138" s="81"/>
      <c r="L138" s="81"/>
      <c r="M138" s="81"/>
      <c r="N138" s="97"/>
      <c r="O138" s="91"/>
      <c r="P138" s="91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6"/>
      <c r="AL138" s="86"/>
      <c r="AM138" s="86"/>
      <c r="AN138" s="86"/>
      <c r="AO138" s="86"/>
      <c r="AP138" s="86"/>
      <c r="AQ138" s="86"/>
      <c r="AR138" s="86"/>
    </row>
    <row r="139" spans="1:44" s="98" customFormat="1" ht="19.5" hidden="1" thickBot="1" x14ac:dyDescent="0.35">
      <c r="A139" s="79"/>
      <c r="B139" s="105">
        <v>133</v>
      </c>
      <c r="C139" s="81"/>
      <c r="D139" s="89"/>
      <c r="E139" s="81"/>
      <c r="F139" s="81"/>
      <c r="G139" s="90"/>
      <c r="H139" s="81"/>
      <c r="I139" s="89"/>
      <c r="J139" s="81"/>
      <c r="K139" s="81"/>
      <c r="L139" s="81"/>
      <c r="M139" s="81"/>
      <c r="N139" s="97"/>
      <c r="O139" s="91"/>
      <c r="P139" s="91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6"/>
      <c r="AL139" s="86"/>
      <c r="AM139" s="86"/>
      <c r="AN139" s="86"/>
      <c r="AO139" s="86"/>
      <c r="AP139" s="86"/>
      <c r="AQ139" s="86"/>
      <c r="AR139" s="86"/>
    </row>
    <row r="140" spans="1:44" s="98" customFormat="1" ht="19.5" hidden="1" thickBot="1" x14ac:dyDescent="0.35">
      <c r="A140" s="79"/>
      <c r="B140" s="105">
        <v>134</v>
      </c>
      <c r="C140" s="81"/>
      <c r="D140" s="89"/>
      <c r="E140" s="81"/>
      <c r="F140" s="81"/>
      <c r="G140" s="90"/>
      <c r="H140" s="81"/>
      <c r="I140" s="89"/>
      <c r="J140" s="81"/>
      <c r="K140" s="81"/>
      <c r="L140" s="81"/>
      <c r="M140" s="81"/>
      <c r="N140" s="97"/>
      <c r="O140" s="91"/>
      <c r="P140" s="91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6"/>
      <c r="AL140" s="86"/>
      <c r="AM140" s="86"/>
      <c r="AN140" s="86"/>
      <c r="AO140" s="86"/>
      <c r="AP140" s="86"/>
      <c r="AQ140" s="86"/>
      <c r="AR140" s="86"/>
    </row>
    <row r="141" spans="1:44" s="98" customFormat="1" ht="19.5" hidden="1" thickBot="1" x14ac:dyDescent="0.35">
      <c r="A141" s="79"/>
      <c r="B141" s="105">
        <v>135</v>
      </c>
      <c r="C141" s="81"/>
      <c r="D141" s="89"/>
      <c r="E141" s="81"/>
      <c r="F141" s="81"/>
      <c r="G141" s="90"/>
      <c r="H141" s="81"/>
      <c r="I141" s="89"/>
      <c r="J141" s="81"/>
      <c r="K141" s="81"/>
      <c r="L141" s="81"/>
      <c r="M141" s="81"/>
      <c r="N141" s="97"/>
      <c r="O141" s="91"/>
      <c r="P141" s="91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6"/>
      <c r="AL141" s="86"/>
      <c r="AM141" s="86"/>
      <c r="AN141" s="86"/>
      <c r="AO141" s="86"/>
      <c r="AP141" s="86"/>
      <c r="AQ141" s="86"/>
      <c r="AR141" s="86"/>
    </row>
    <row r="142" spans="1:44" s="98" customFormat="1" ht="19.5" hidden="1" thickBot="1" x14ac:dyDescent="0.35">
      <c r="A142" s="79"/>
      <c r="B142" s="105">
        <v>136</v>
      </c>
      <c r="C142" s="81"/>
      <c r="D142" s="89"/>
      <c r="E142" s="81"/>
      <c r="F142" s="81"/>
      <c r="G142" s="90"/>
      <c r="H142" s="81"/>
      <c r="I142" s="89"/>
      <c r="J142" s="81"/>
      <c r="K142" s="81"/>
      <c r="L142" s="81"/>
      <c r="M142" s="81"/>
      <c r="N142" s="97"/>
      <c r="O142" s="91"/>
      <c r="P142" s="91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6"/>
      <c r="AL142" s="86"/>
      <c r="AM142" s="86"/>
      <c r="AN142" s="86"/>
      <c r="AO142" s="86"/>
      <c r="AP142" s="86"/>
      <c r="AQ142" s="86"/>
      <c r="AR142" s="86"/>
    </row>
    <row r="143" spans="1:44" s="98" customFormat="1" ht="19.5" hidden="1" thickBot="1" x14ac:dyDescent="0.35">
      <c r="A143" s="79"/>
      <c r="B143" s="105">
        <v>137</v>
      </c>
      <c r="C143" s="81"/>
      <c r="D143" s="89"/>
      <c r="E143" s="81"/>
      <c r="F143" s="81"/>
      <c r="G143" s="90"/>
      <c r="H143" s="81"/>
      <c r="I143" s="89"/>
      <c r="J143" s="81"/>
      <c r="K143" s="81"/>
      <c r="L143" s="81"/>
      <c r="M143" s="81"/>
      <c r="N143" s="97"/>
      <c r="O143" s="91"/>
      <c r="P143" s="91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6"/>
      <c r="AL143" s="86"/>
      <c r="AM143" s="86"/>
      <c r="AN143" s="86"/>
      <c r="AO143" s="86"/>
      <c r="AP143" s="86"/>
      <c r="AQ143" s="86"/>
      <c r="AR143" s="86"/>
    </row>
    <row r="144" spans="1:44" s="98" customFormat="1" ht="19.5" hidden="1" thickBot="1" x14ac:dyDescent="0.35">
      <c r="A144" s="79"/>
      <c r="B144" s="105">
        <v>138</v>
      </c>
      <c r="C144" s="81"/>
      <c r="D144" s="89"/>
      <c r="E144" s="81"/>
      <c r="F144" s="81"/>
      <c r="G144" s="90"/>
      <c r="H144" s="81"/>
      <c r="I144" s="89"/>
      <c r="J144" s="81"/>
      <c r="K144" s="81"/>
      <c r="L144" s="81"/>
      <c r="M144" s="81"/>
      <c r="N144" s="97"/>
      <c r="O144" s="91"/>
      <c r="P144" s="91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6"/>
      <c r="AL144" s="86"/>
      <c r="AM144" s="86"/>
      <c r="AN144" s="86"/>
      <c r="AO144" s="86"/>
      <c r="AP144" s="86"/>
      <c r="AQ144" s="86"/>
      <c r="AR144" s="86"/>
    </row>
    <row r="145" spans="1:44" s="98" customFormat="1" ht="19.5" hidden="1" thickBot="1" x14ac:dyDescent="0.35">
      <c r="A145" s="79"/>
      <c r="B145" s="105">
        <v>139</v>
      </c>
      <c r="C145" s="81"/>
      <c r="D145" s="89"/>
      <c r="E145" s="81"/>
      <c r="F145" s="81"/>
      <c r="G145" s="90"/>
      <c r="H145" s="81"/>
      <c r="I145" s="89"/>
      <c r="J145" s="81"/>
      <c r="K145" s="81"/>
      <c r="L145" s="81"/>
      <c r="M145" s="81"/>
      <c r="N145" s="97"/>
      <c r="O145" s="91"/>
      <c r="P145" s="91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6"/>
      <c r="AL145" s="86"/>
      <c r="AM145" s="86"/>
      <c r="AN145" s="86"/>
      <c r="AO145" s="86"/>
      <c r="AP145" s="86"/>
      <c r="AQ145" s="86"/>
      <c r="AR145" s="86"/>
    </row>
    <row r="146" spans="1:44" s="98" customFormat="1" ht="19.5" hidden="1" thickBot="1" x14ac:dyDescent="0.35">
      <c r="A146" s="79"/>
      <c r="B146" s="105">
        <v>140</v>
      </c>
      <c r="C146" s="81"/>
      <c r="D146" s="89"/>
      <c r="E146" s="81"/>
      <c r="F146" s="81"/>
      <c r="G146" s="90"/>
      <c r="H146" s="81"/>
      <c r="I146" s="89"/>
      <c r="J146" s="81"/>
      <c r="K146" s="81"/>
      <c r="L146" s="81"/>
      <c r="M146" s="81"/>
      <c r="N146" s="97"/>
      <c r="O146" s="91"/>
      <c r="P146" s="91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6"/>
      <c r="AL146" s="86"/>
      <c r="AM146" s="86"/>
      <c r="AN146" s="86"/>
      <c r="AO146" s="86"/>
      <c r="AP146" s="86"/>
      <c r="AQ146" s="86"/>
      <c r="AR146" s="86"/>
    </row>
    <row r="147" spans="1:44" s="98" customFormat="1" ht="19.5" hidden="1" thickBot="1" x14ac:dyDescent="0.35">
      <c r="A147" s="79"/>
      <c r="B147" s="105">
        <v>141</v>
      </c>
      <c r="C147" s="81"/>
      <c r="D147" s="89"/>
      <c r="E147" s="81"/>
      <c r="F147" s="81"/>
      <c r="G147" s="90"/>
      <c r="H147" s="81"/>
      <c r="I147" s="89"/>
      <c r="J147" s="81"/>
      <c r="K147" s="81"/>
      <c r="L147" s="81"/>
      <c r="M147" s="81"/>
      <c r="N147" s="97"/>
      <c r="O147" s="91"/>
      <c r="P147" s="91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6"/>
      <c r="AL147" s="86"/>
      <c r="AM147" s="86"/>
      <c r="AN147" s="86"/>
      <c r="AO147" s="86"/>
      <c r="AP147" s="86"/>
      <c r="AQ147" s="86"/>
      <c r="AR147" s="86"/>
    </row>
    <row r="148" spans="1:44" s="98" customFormat="1" ht="19.5" hidden="1" thickBot="1" x14ac:dyDescent="0.35">
      <c r="A148" s="79"/>
      <c r="B148" s="105">
        <v>142</v>
      </c>
      <c r="C148" s="81"/>
      <c r="D148" s="89"/>
      <c r="E148" s="81"/>
      <c r="F148" s="81"/>
      <c r="G148" s="90"/>
      <c r="H148" s="81"/>
      <c r="I148" s="89"/>
      <c r="J148" s="81"/>
      <c r="K148" s="81"/>
      <c r="L148" s="81"/>
      <c r="M148" s="81"/>
      <c r="N148" s="97"/>
      <c r="O148" s="91"/>
      <c r="P148" s="91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6"/>
      <c r="AL148" s="86"/>
      <c r="AM148" s="86"/>
      <c r="AN148" s="86"/>
      <c r="AO148" s="86"/>
      <c r="AP148" s="86"/>
      <c r="AQ148" s="86"/>
      <c r="AR148" s="86"/>
    </row>
    <row r="149" spans="1:44" s="98" customFormat="1" ht="19.5" hidden="1" thickBot="1" x14ac:dyDescent="0.35">
      <c r="A149" s="79"/>
      <c r="B149" s="105">
        <v>143</v>
      </c>
      <c r="C149" s="81"/>
      <c r="D149" s="89"/>
      <c r="E149" s="81"/>
      <c r="F149" s="81"/>
      <c r="G149" s="90"/>
      <c r="H149" s="81"/>
      <c r="I149" s="89"/>
      <c r="J149" s="81"/>
      <c r="K149" s="81"/>
      <c r="L149" s="81"/>
      <c r="M149" s="81"/>
      <c r="N149" s="97"/>
      <c r="O149" s="91"/>
      <c r="P149" s="91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6"/>
      <c r="AL149" s="86"/>
      <c r="AM149" s="86"/>
      <c r="AN149" s="86"/>
      <c r="AO149" s="86"/>
      <c r="AP149" s="86"/>
      <c r="AQ149" s="86"/>
      <c r="AR149" s="86"/>
    </row>
    <row r="150" spans="1:44" s="98" customFormat="1" ht="19.5" hidden="1" thickBot="1" x14ac:dyDescent="0.35">
      <c r="A150" s="79"/>
      <c r="B150" s="105">
        <v>144</v>
      </c>
      <c r="C150" s="81"/>
      <c r="D150" s="89"/>
      <c r="E150" s="81"/>
      <c r="F150" s="81"/>
      <c r="G150" s="90"/>
      <c r="H150" s="81"/>
      <c r="I150" s="89"/>
      <c r="J150" s="81"/>
      <c r="K150" s="81"/>
      <c r="L150" s="81"/>
      <c r="M150" s="81"/>
      <c r="N150" s="97"/>
      <c r="O150" s="91"/>
      <c r="P150" s="91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6"/>
      <c r="AL150" s="86"/>
      <c r="AM150" s="86"/>
      <c r="AN150" s="86"/>
      <c r="AO150" s="86"/>
      <c r="AP150" s="86"/>
      <c r="AQ150" s="86"/>
      <c r="AR150" s="86"/>
    </row>
    <row r="151" spans="1:44" s="98" customFormat="1" ht="19.5" hidden="1" thickBot="1" x14ac:dyDescent="0.35">
      <c r="A151" s="79"/>
      <c r="B151" s="105">
        <v>145</v>
      </c>
      <c r="C151" s="81"/>
      <c r="D151" s="89"/>
      <c r="E151" s="81"/>
      <c r="F151" s="81"/>
      <c r="G151" s="90"/>
      <c r="H151" s="81"/>
      <c r="I151" s="89"/>
      <c r="J151" s="81"/>
      <c r="K151" s="81"/>
      <c r="L151" s="81"/>
      <c r="M151" s="81"/>
      <c r="N151" s="97"/>
      <c r="O151" s="91"/>
      <c r="P151" s="91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6"/>
      <c r="AL151" s="86"/>
      <c r="AM151" s="86"/>
      <c r="AN151" s="86"/>
      <c r="AO151" s="86"/>
      <c r="AP151" s="86"/>
      <c r="AQ151" s="86"/>
      <c r="AR151" s="86"/>
    </row>
    <row r="152" spans="1:44" s="98" customFormat="1" ht="19.5" hidden="1" thickBot="1" x14ac:dyDescent="0.35">
      <c r="A152" s="79"/>
      <c r="B152" s="105">
        <v>146</v>
      </c>
      <c r="C152" s="81"/>
      <c r="D152" s="89"/>
      <c r="E152" s="81"/>
      <c r="F152" s="81"/>
      <c r="G152" s="90"/>
      <c r="H152" s="81"/>
      <c r="I152" s="89"/>
      <c r="J152" s="81"/>
      <c r="K152" s="81"/>
      <c r="L152" s="81"/>
      <c r="M152" s="81"/>
      <c r="N152" s="97"/>
      <c r="O152" s="91"/>
      <c r="P152" s="91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6"/>
      <c r="AL152" s="86"/>
      <c r="AM152" s="86"/>
      <c r="AN152" s="86"/>
      <c r="AO152" s="86"/>
      <c r="AP152" s="86"/>
      <c r="AQ152" s="86"/>
      <c r="AR152" s="86"/>
    </row>
    <row r="153" spans="1:44" s="98" customFormat="1" ht="19.5" hidden="1" thickBot="1" x14ac:dyDescent="0.35">
      <c r="A153" s="79"/>
      <c r="B153" s="105">
        <v>147</v>
      </c>
      <c r="C153" s="81"/>
      <c r="D153" s="89"/>
      <c r="E153" s="81"/>
      <c r="F153" s="81"/>
      <c r="G153" s="90"/>
      <c r="H153" s="81"/>
      <c r="I153" s="89"/>
      <c r="J153" s="81"/>
      <c r="K153" s="81"/>
      <c r="L153" s="81"/>
      <c r="M153" s="81"/>
      <c r="N153" s="97"/>
      <c r="O153" s="91"/>
      <c r="P153" s="91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6"/>
      <c r="AL153" s="86"/>
      <c r="AM153" s="86"/>
      <c r="AN153" s="86"/>
      <c r="AO153" s="86"/>
      <c r="AP153" s="86"/>
      <c r="AQ153" s="86"/>
      <c r="AR153" s="86"/>
    </row>
    <row r="154" spans="1:44" s="98" customFormat="1" ht="19.5" hidden="1" thickBot="1" x14ac:dyDescent="0.35">
      <c r="A154" s="79"/>
      <c r="B154" s="105">
        <v>148</v>
      </c>
      <c r="C154" s="81"/>
      <c r="D154" s="89"/>
      <c r="E154" s="81"/>
      <c r="F154" s="81"/>
      <c r="G154" s="90"/>
      <c r="H154" s="81"/>
      <c r="I154" s="89"/>
      <c r="J154" s="81"/>
      <c r="K154" s="81"/>
      <c r="L154" s="81"/>
      <c r="M154" s="81"/>
      <c r="N154" s="97"/>
      <c r="O154" s="91"/>
      <c r="P154" s="91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6"/>
      <c r="AL154" s="86"/>
      <c r="AM154" s="86"/>
      <c r="AN154" s="86"/>
      <c r="AO154" s="86"/>
      <c r="AP154" s="86"/>
      <c r="AQ154" s="86"/>
      <c r="AR154" s="86"/>
    </row>
    <row r="155" spans="1:44" s="98" customFormat="1" ht="19.5" hidden="1" thickBot="1" x14ac:dyDescent="0.35">
      <c r="A155" s="79"/>
      <c r="B155" s="105">
        <v>149</v>
      </c>
      <c r="C155" s="81"/>
      <c r="D155" s="89"/>
      <c r="E155" s="81"/>
      <c r="F155" s="81"/>
      <c r="G155" s="90"/>
      <c r="H155" s="81"/>
      <c r="I155" s="89"/>
      <c r="J155" s="81"/>
      <c r="K155" s="81"/>
      <c r="L155" s="81"/>
      <c r="M155" s="81"/>
      <c r="N155" s="97"/>
      <c r="O155" s="91"/>
      <c r="P155" s="91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6"/>
      <c r="AL155" s="86"/>
      <c r="AM155" s="86"/>
      <c r="AN155" s="86"/>
      <c r="AO155" s="86"/>
      <c r="AP155" s="86"/>
      <c r="AQ155" s="86"/>
      <c r="AR155" s="86"/>
    </row>
    <row r="156" spans="1:44" s="98" customFormat="1" ht="19.5" hidden="1" thickBot="1" x14ac:dyDescent="0.35">
      <c r="A156" s="79"/>
      <c r="B156" s="105">
        <v>150</v>
      </c>
      <c r="C156" s="81"/>
      <c r="D156" s="89"/>
      <c r="E156" s="81"/>
      <c r="F156" s="81"/>
      <c r="G156" s="90"/>
      <c r="H156" s="81"/>
      <c r="I156" s="89"/>
      <c r="J156" s="81"/>
      <c r="K156" s="81"/>
      <c r="L156" s="81"/>
      <c r="M156" s="81"/>
      <c r="N156" s="97"/>
      <c r="O156" s="91"/>
      <c r="P156" s="91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6"/>
      <c r="AL156" s="86"/>
      <c r="AM156" s="86"/>
      <c r="AN156" s="86"/>
      <c r="AO156" s="86"/>
      <c r="AP156" s="86"/>
      <c r="AQ156" s="86"/>
      <c r="AR156" s="86"/>
    </row>
    <row r="157" spans="1:44" s="98" customFormat="1" ht="19.5" hidden="1" thickBot="1" x14ac:dyDescent="0.35">
      <c r="A157" s="79"/>
      <c r="B157" s="105">
        <v>151</v>
      </c>
      <c r="C157" s="81"/>
      <c r="D157" s="89"/>
      <c r="E157" s="81"/>
      <c r="F157" s="81"/>
      <c r="G157" s="90"/>
      <c r="H157" s="81"/>
      <c r="I157" s="89"/>
      <c r="J157" s="81"/>
      <c r="K157" s="81"/>
      <c r="L157" s="81"/>
      <c r="M157" s="81"/>
      <c r="N157" s="97"/>
      <c r="O157" s="91"/>
      <c r="P157" s="91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6"/>
      <c r="AL157" s="86"/>
      <c r="AM157" s="86"/>
      <c r="AN157" s="86"/>
      <c r="AO157" s="86"/>
      <c r="AP157" s="86"/>
      <c r="AQ157" s="86"/>
      <c r="AR157" s="86"/>
    </row>
    <row r="158" spans="1:44" s="98" customFormat="1" ht="19.5" hidden="1" thickBot="1" x14ac:dyDescent="0.35">
      <c r="A158" s="79"/>
      <c r="B158" s="105">
        <v>152</v>
      </c>
      <c r="C158" s="81"/>
      <c r="D158" s="89"/>
      <c r="E158" s="81"/>
      <c r="F158" s="81"/>
      <c r="G158" s="90"/>
      <c r="H158" s="81"/>
      <c r="I158" s="89"/>
      <c r="J158" s="81"/>
      <c r="K158" s="81"/>
      <c r="L158" s="81"/>
      <c r="M158" s="81"/>
      <c r="N158" s="97"/>
      <c r="O158" s="91"/>
      <c r="P158" s="91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6"/>
      <c r="AL158" s="86"/>
      <c r="AM158" s="86"/>
      <c r="AN158" s="86"/>
      <c r="AO158" s="86"/>
      <c r="AP158" s="86"/>
      <c r="AQ158" s="86"/>
      <c r="AR158" s="86"/>
    </row>
    <row r="159" spans="1:44" s="98" customFormat="1" ht="19.5" hidden="1" thickBot="1" x14ac:dyDescent="0.35">
      <c r="A159" s="79"/>
      <c r="B159" s="105">
        <v>153</v>
      </c>
      <c r="C159" s="81"/>
      <c r="D159" s="89"/>
      <c r="E159" s="81"/>
      <c r="F159" s="81"/>
      <c r="G159" s="90"/>
      <c r="H159" s="81"/>
      <c r="I159" s="89"/>
      <c r="J159" s="81"/>
      <c r="K159" s="81"/>
      <c r="L159" s="81"/>
      <c r="M159" s="81"/>
      <c r="N159" s="97"/>
      <c r="O159" s="91"/>
      <c r="P159" s="91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6"/>
      <c r="AL159" s="86"/>
      <c r="AM159" s="86"/>
      <c r="AN159" s="86"/>
      <c r="AO159" s="86"/>
      <c r="AP159" s="86"/>
      <c r="AQ159" s="86"/>
      <c r="AR159" s="86"/>
    </row>
    <row r="160" spans="1:44" s="98" customFormat="1" ht="19.5" hidden="1" thickBot="1" x14ac:dyDescent="0.35">
      <c r="A160" s="79"/>
      <c r="B160" s="105">
        <v>154</v>
      </c>
      <c r="C160" s="81"/>
      <c r="D160" s="89"/>
      <c r="E160" s="81"/>
      <c r="F160" s="81"/>
      <c r="G160" s="90"/>
      <c r="H160" s="81"/>
      <c r="I160" s="89"/>
      <c r="J160" s="81"/>
      <c r="K160" s="81"/>
      <c r="L160" s="81"/>
      <c r="M160" s="81"/>
      <c r="N160" s="97"/>
      <c r="O160" s="91"/>
      <c r="P160" s="91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6"/>
      <c r="AL160" s="86"/>
      <c r="AM160" s="86"/>
      <c r="AN160" s="86"/>
      <c r="AO160" s="86"/>
      <c r="AP160" s="86"/>
      <c r="AQ160" s="86"/>
      <c r="AR160" s="86"/>
    </row>
    <row r="161" spans="1:44" s="98" customFormat="1" ht="19.5" hidden="1" thickBot="1" x14ac:dyDescent="0.35">
      <c r="A161" s="79"/>
      <c r="B161" s="105">
        <v>155</v>
      </c>
      <c r="C161" s="81"/>
      <c r="D161" s="89"/>
      <c r="E161" s="81"/>
      <c r="F161" s="81"/>
      <c r="G161" s="90"/>
      <c r="H161" s="81"/>
      <c r="I161" s="89"/>
      <c r="J161" s="81"/>
      <c r="K161" s="81"/>
      <c r="L161" s="81"/>
      <c r="M161" s="81"/>
      <c r="N161" s="97"/>
      <c r="O161" s="91"/>
      <c r="P161" s="91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6"/>
      <c r="AL161" s="86"/>
      <c r="AM161" s="86"/>
      <c r="AN161" s="86"/>
      <c r="AO161" s="86"/>
      <c r="AP161" s="86"/>
      <c r="AQ161" s="86"/>
      <c r="AR161" s="86"/>
    </row>
    <row r="162" spans="1:44" s="98" customFormat="1" ht="19.5" hidden="1" thickBot="1" x14ac:dyDescent="0.35">
      <c r="A162" s="79"/>
      <c r="B162" s="105">
        <v>156</v>
      </c>
      <c r="C162" s="81"/>
      <c r="D162" s="89"/>
      <c r="E162" s="81"/>
      <c r="F162" s="81"/>
      <c r="G162" s="90"/>
      <c r="H162" s="81"/>
      <c r="I162" s="89"/>
      <c r="J162" s="81"/>
      <c r="K162" s="81"/>
      <c r="L162" s="81"/>
      <c r="M162" s="81"/>
      <c r="N162" s="97"/>
      <c r="O162" s="91"/>
      <c r="P162" s="91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6"/>
      <c r="AL162" s="86"/>
      <c r="AM162" s="86"/>
      <c r="AN162" s="86"/>
      <c r="AO162" s="86"/>
      <c r="AP162" s="86"/>
      <c r="AQ162" s="86"/>
      <c r="AR162" s="86"/>
    </row>
    <row r="163" spans="1:44" s="98" customFormat="1" ht="19.5" hidden="1" thickBot="1" x14ac:dyDescent="0.35">
      <c r="A163" s="79"/>
      <c r="B163" s="105">
        <v>157</v>
      </c>
      <c r="C163" s="81"/>
      <c r="D163" s="89"/>
      <c r="E163" s="81"/>
      <c r="F163" s="81"/>
      <c r="G163" s="90"/>
      <c r="H163" s="81"/>
      <c r="I163" s="89"/>
      <c r="J163" s="81"/>
      <c r="K163" s="81"/>
      <c r="L163" s="81"/>
      <c r="M163" s="81"/>
      <c r="N163" s="97"/>
      <c r="O163" s="91"/>
      <c r="P163" s="91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6"/>
      <c r="AL163" s="86"/>
      <c r="AM163" s="86"/>
      <c r="AN163" s="86"/>
      <c r="AO163" s="86"/>
      <c r="AP163" s="86"/>
      <c r="AQ163" s="86"/>
      <c r="AR163" s="86"/>
    </row>
    <row r="164" spans="1:44" s="98" customFormat="1" ht="19.5" hidden="1" thickBot="1" x14ac:dyDescent="0.35">
      <c r="A164" s="79"/>
      <c r="B164" s="105">
        <v>158</v>
      </c>
      <c r="C164" s="81"/>
      <c r="D164" s="89"/>
      <c r="E164" s="81"/>
      <c r="F164" s="81"/>
      <c r="G164" s="90"/>
      <c r="H164" s="81"/>
      <c r="I164" s="89"/>
      <c r="J164" s="81"/>
      <c r="K164" s="81"/>
      <c r="L164" s="81"/>
      <c r="M164" s="81"/>
      <c r="N164" s="97"/>
      <c r="O164" s="91"/>
      <c r="P164" s="91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6"/>
      <c r="AL164" s="86"/>
      <c r="AM164" s="86"/>
      <c r="AN164" s="86"/>
      <c r="AO164" s="86"/>
      <c r="AP164" s="86"/>
      <c r="AQ164" s="86"/>
      <c r="AR164" s="86"/>
    </row>
    <row r="165" spans="1:44" s="98" customFormat="1" ht="19.5" hidden="1" thickBot="1" x14ac:dyDescent="0.35">
      <c r="A165" s="79"/>
      <c r="B165" s="105">
        <v>159</v>
      </c>
      <c r="C165" s="81"/>
      <c r="D165" s="89"/>
      <c r="E165" s="81"/>
      <c r="F165" s="81"/>
      <c r="G165" s="90"/>
      <c r="H165" s="81"/>
      <c r="I165" s="89"/>
      <c r="J165" s="81"/>
      <c r="K165" s="81"/>
      <c r="L165" s="81"/>
      <c r="M165" s="81"/>
      <c r="N165" s="97"/>
      <c r="O165" s="91"/>
      <c r="P165" s="91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6"/>
      <c r="AL165" s="86"/>
      <c r="AM165" s="86"/>
      <c r="AN165" s="86"/>
      <c r="AO165" s="86"/>
      <c r="AP165" s="86"/>
      <c r="AQ165" s="86"/>
      <c r="AR165" s="86"/>
    </row>
    <row r="166" spans="1:44" s="98" customFormat="1" ht="19.5" hidden="1" thickBot="1" x14ac:dyDescent="0.35">
      <c r="A166" s="79"/>
      <c r="B166" s="105">
        <v>160</v>
      </c>
      <c r="C166" s="81"/>
      <c r="D166" s="89"/>
      <c r="E166" s="81"/>
      <c r="F166" s="81"/>
      <c r="G166" s="90"/>
      <c r="H166" s="81"/>
      <c r="I166" s="89"/>
      <c r="J166" s="81"/>
      <c r="K166" s="81"/>
      <c r="L166" s="81"/>
      <c r="M166" s="81"/>
      <c r="N166" s="97"/>
      <c r="O166" s="91"/>
      <c r="P166" s="91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6"/>
      <c r="AL166" s="86"/>
      <c r="AM166" s="86"/>
      <c r="AN166" s="86"/>
      <c r="AO166" s="86"/>
      <c r="AP166" s="86"/>
      <c r="AQ166" s="86"/>
      <c r="AR166" s="86"/>
    </row>
    <row r="167" spans="1:44" s="98" customFormat="1" ht="19.5" hidden="1" thickBot="1" x14ac:dyDescent="0.35">
      <c r="A167" s="79"/>
      <c r="B167" s="105">
        <v>161</v>
      </c>
      <c r="C167" s="81"/>
      <c r="D167" s="89"/>
      <c r="E167" s="81"/>
      <c r="F167" s="81"/>
      <c r="G167" s="90"/>
      <c r="H167" s="81"/>
      <c r="I167" s="89"/>
      <c r="J167" s="81"/>
      <c r="K167" s="81"/>
      <c r="L167" s="81"/>
      <c r="M167" s="81"/>
      <c r="N167" s="97"/>
      <c r="O167" s="91"/>
      <c r="P167" s="91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6"/>
      <c r="AL167" s="86"/>
      <c r="AM167" s="86"/>
      <c r="AN167" s="86"/>
      <c r="AO167" s="86"/>
      <c r="AP167" s="86"/>
      <c r="AQ167" s="86"/>
      <c r="AR167" s="86"/>
    </row>
    <row r="168" spans="1:44" s="98" customFormat="1" ht="19.5" hidden="1" thickBot="1" x14ac:dyDescent="0.35">
      <c r="A168" s="79"/>
      <c r="B168" s="105">
        <v>162</v>
      </c>
      <c r="C168" s="81"/>
      <c r="D168" s="89"/>
      <c r="E168" s="81"/>
      <c r="F168" s="81"/>
      <c r="G168" s="90"/>
      <c r="H168" s="81"/>
      <c r="I168" s="89"/>
      <c r="J168" s="81"/>
      <c r="K168" s="81"/>
      <c r="L168" s="81"/>
      <c r="M168" s="81"/>
      <c r="N168" s="97"/>
      <c r="O168" s="91"/>
      <c r="P168" s="91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6"/>
      <c r="AL168" s="86"/>
      <c r="AM168" s="86"/>
      <c r="AN168" s="86"/>
      <c r="AO168" s="86"/>
      <c r="AP168" s="86"/>
      <c r="AQ168" s="86"/>
      <c r="AR168" s="86"/>
    </row>
    <row r="169" spans="1:44" s="98" customFormat="1" ht="19.5" hidden="1" thickBot="1" x14ac:dyDescent="0.35">
      <c r="A169" s="79"/>
      <c r="B169" s="105">
        <v>163</v>
      </c>
      <c r="C169" s="81"/>
      <c r="D169" s="89"/>
      <c r="E169" s="81"/>
      <c r="F169" s="81"/>
      <c r="G169" s="90"/>
      <c r="H169" s="81"/>
      <c r="I169" s="89"/>
      <c r="J169" s="81"/>
      <c r="K169" s="81"/>
      <c r="L169" s="81"/>
      <c r="M169" s="81"/>
      <c r="N169" s="97"/>
      <c r="O169" s="91"/>
      <c r="P169" s="91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6"/>
      <c r="AL169" s="86"/>
      <c r="AM169" s="86"/>
      <c r="AN169" s="86"/>
      <c r="AO169" s="86"/>
      <c r="AP169" s="86"/>
      <c r="AQ169" s="86"/>
      <c r="AR169" s="86"/>
    </row>
    <row r="170" spans="1:44" s="98" customFormat="1" ht="19.5" hidden="1" thickBot="1" x14ac:dyDescent="0.35">
      <c r="A170" s="79"/>
      <c r="B170" s="105">
        <v>164</v>
      </c>
      <c r="C170" s="81"/>
      <c r="D170" s="89"/>
      <c r="E170" s="81"/>
      <c r="F170" s="81"/>
      <c r="G170" s="90"/>
      <c r="H170" s="81"/>
      <c r="I170" s="89"/>
      <c r="J170" s="81"/>
      <c r="K170" s="81"/>
      <c r="L170" s="81"/>
      <c r="M170" s="81"/>
      <c r="N170" s="97"/>
      <c r="O170" s="91"/>
      <c r="P170" s="91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6"/>
      <c r="AL170" s="86"/>
      <c r="AM170" s="86"/>
      <c r="AN170" s="86"/>
      <c r="AO170" s="86"/>
      <c r="AP170" s="86"/>
      <c r="AQ170" s="86"/>
      <c r="AR170" s="86"/>
    </row>
    <row r="171" spans="1:44" s="98" customFormat="1" ht="19.5" hidden="1" thickBot="1" x14ac:dyDescent="0.35">
      <c r="A171" s="79"/>
      <c r="B171" s="105">
        <v>165</v>
      </c>
      <c r="C171" s="81"/>
      <c r="D171" s="89"/>
      <c r="E171" s="81"/>
      <c r="F171" s="81"/>
      <c r="G171" s="90"/>
      <c r="H171" s="81"/>
      <c r="I171" s="89"/>
      <c r="J171" s="81"/>
      <c r="K171" s="81"/>
      <c r="L171" s="81"/>
      <c r="M171" s="81"/>
      <c r="N171" s="97"/>
      <c r="O171" s="91"/>
      <c r="P171" s="91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6"/>
      <c r="AL171" s="86"/>
      <c r="AM171" s="86"/>
      <c r="AN171" s="86"/>
      <c r="AO171" s="86"/>
      <c r="AP171" s="86"/>
      <c r="AQ171" s="86"/>
      <c r="AR171" s="86"/>
    </row>
    <row r="172" spans="1:44" s="98" customFormat="1" ht="19.5" hidden="1" thickBot="1" x14ac:dyDescent="0.35">
      <c r="A172" s="79"/>
      <c r="B172" s="105">
        <v>166</v>
      </c>
      <c r="C172" s="81"/>
      <c r="D172" s="89"/>
      <c r="E172" s="81"/>
      <c r="F172" s="81"/>
      <c r="G172" s="90"/>
      <c r="H172" s="81"/>
      <c r="I172" s="89"/>
      <c r="J172" s="81"/>
      <c r="K172" s="81"/>
      <c r="L172" s="81"/>
      <c r="M172" s="81"/>
      <c r="N172" s="97"/>
      <c r="O172" s="91"/>
      <c r="P172" s="91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6"/>
      <c r="AL172" s="86"/>
      <c r="AM172" s="86"/>
      <c r="AN172" s="86"/>
      <c r="AO172" s="86"/>
      <c r="AP172" s="86"/>
      <c r="AQ172" s="86"/>
      <c r="AR172" s="86"/>
    </row>
    <row r="173" spans="1:44" s="98" customFormat="1" ht="19.5" hidden="1" thickBot="1" x14ac:dyDescent="0.35">
      <c r="A173" s="79"/>
      <c r="B173" s="105">
        <v>167</v>
      </c>
      <c r="C173" s="81"/>
      <c r="D173" s="89"/>
      <c r="E173" s="81"/>
      <c r="F173" s="81"/>
      <c r="G173" s="90"/>
      <c r="H173" s="81"/>
      <c r="I173" s="89"/>
      <c r="J173" s="81"/>
      <c r="K173" s="81"/>
      <c r="L173" s="81"/>
      <c r="M173" s="81"/>
      <c r="N173" s="97"/>
      <c r="O173" s="91"/>
      <c r="P173" s="91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6"/>
      <c r="AL173" s="86"/>
      <c r="AM173" s="86"/>
      <c r="AN173" s="86"/>
      <c r="AO173" s="86"/>
      <c r="AP173" s="86"/>
      <c r="AQ173" s="86"/>
      <c r="AR173" s="86"/>
    </row>
    <row r="174" spans="1:44" s="98" customFormat="1" ht="19.5" hidden="1" thickBot="1" x14ac:dyDescent="0.35">
      <c r="A174" s="79"/>
      <c r="B174" s="105">
        <v>168</v>
      </c>
      <c r="C174" s="81"/>
      <c r="D174" s="89"/>
      <c r="E174" s="81"/>
      <c r="F174" s="81"/>
      <c r="G174" s="90"/>
      <c r="H174" s="81"/>
      <c r="I174" s="89"/>
      <c r="J174" s="81"/>
      <c r="K174" s="81"/>
      <c r="L174" s="81"/>
      <c r="M174" s="81"/>
      <c r="N174" s="97"/>
      <c r="O174" s="91"/>
      <c r="P174" s="91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6"/>
      <c r="AL174" s="86"/>
      <c r="AM174" s="86"/>
      <c r="AN174" s="86"/>
      <c r="AO174" s="86"/>
      <c r="AP174" s="86"/>
      <c r="AQ174" s="86"/>
      <c r="AR174" s="86"/>
    </row>
    <row r="175" spans="1:44" s="98" customFormat="1" ht="19.5" hidden="1" thickBot="1" x14ac:dyDescent="0.35">
      <c r="A175" s="79"/>
      <c r="B175" s="105">
        <v>169</v>
      </c>
      <c r="C175" s="81"/>
      <c r="D175" s="89"/>
      <c r="E175" s="81"/>
      <c r="F175" s="81"/>
      <c r="G175" s="90"/>
      <c r="H175" s="81"/>
      <c r="I175" s="89"/>
      <c r="J175" s="81"/>
      <c r="K175" s="81"/>
      <c r="L175" s="81"/>
      <c r="M175" s="81"/>
      <c r="N175" s="97"/>
      <c r="O175" s="91"/>
      <c r="P175" s="91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6"/>
      <c r="AL175" s="86"/>
      <c r="AM175" s="86"/>
      <c r="AN175" s="86"/>
      <c r="AO175" s="86"/>
      <c r="AP175" s="86"/>
      <c r="AQ175" s="86"/>
      <c r="AR175" s="86"/>
    </row>
    <row r="176" spans="1:44" s="98" customFormat="1" ht="19.5" hidden="1" thickBot="1" x14ac:dyDescent="0.35">
      <c r="A176" s="79"/>
      <c r="B176" s="105">
        <v>170</v>
      </c>
      <c r="C176" s="81"/>
      <c r="D176" s="89"/>
      <c r="E176" s="81"/>
      <c r="F176" s="81"/>
      <c r="G176" s="90"/>
      <c r="H176" s="81"/>
      <c r="I176" s="89"/>
      <c r="J176" s="81"/>
      <c r="K176" s="81"/>
      <c r="L176" s="81"/>
      <c r="M176" s="81"/>
      <c r="N176" s="97"/>
      <c r="O176" s="91"/>
      <c r="P176" s="91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6"/>
      <c r="AL176" s="86"/>
      <c r="AM176" s="86"/>
      <c r="AN176" s="86"/>
      <c r="AO176" s="86"/>
      <c r="AP176" s="86"/>
      <c r="AQ176" s="86"/>
      <c r="AR176" s="86"/>
    </row>
    <row r="177" spans="1:44" s="98" customFormat="1" ht="19.5" hidden="1" thickBot="1" x14ac:dyDescent="0.35">
      <c r="A177" s="79"/>
      <c r="B177" s="105">
        <v>171</v>
      </c>
      <c r="C177" s="81"/>
      <c r="D177" s="89"/>
      <c r="E177" s="81"/>
      <c r="F177" s="81"/>
      <c r="G177" s="90"/>
      <c r="H177" s="81"/>
      <c r="I177" s="89"/>
      <c r="J177" s="81"/>
      <c r="K177" s="81"/>
      <c r="L177" s="81"/>
      <c r="M177" s="81"/>
      <c r="N177" s="97"/>
      <c r="O177" s="91"/>
      <c r="P177" s="91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6"/>
      <c r="AL177" s="86"/>
      <c r="AM177" s="86"/>
      <c r="AN177" s="86"/>
      <c r="AO177" s="86"/>
      <c r="AP177" s="86"/>
      <c r="AQ177" s="86"/>
      <c r="AR177" s="86"/>
    </row>
    <row r="178" spans="1:44" s="98" customFormat="1" ht="19.5" hidden="1" thickBot="1" x14ac:dyDescent="0.35">
      <c r="A178" s="79"/>
      <c r="B178" s="105">
        <v>172</v>
      </c>
      <c r="C178" s="81"/>
      <c r="D178" s="89"/>
      <c r="E178" s="81"/>
      <c r="F178" s="81"/>
      <c r="G178" s="90"/>
      <c r="H178" s="81"/>
      <c r="I178" s="89"/>
      <c r="J178" s="81"/>
      <c r="K178" s="81"/>
      <c r="L178" s="81"/>
      <c r="M178" s="81"/>
      <c r="N178" s="97"/>
      <c r="O178" s="91"/>
      <c r="P178" s="91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6"/>
      <c r="AL178" s="86"/>
      <c r="AM178" s="86"/>
      <c r="AN178" s="86"/>
      <c r="AO178" s="86"/>
      <c r="AP178" s="86"/>
      <c r="AQ178" s="86"/>
      <c r="AR178" s="86"/>
    </row>
    <row r="179" spans="1:44" s="98" customFormat="1" ht="19.5" hidden="1" thickBot="1" x14ac:dyDescent="0.35">
      <c r="A179" s="79"/>
      <c r="B179" s="105">
        <v>173</v>
      </c>
      <c r="C179" s="81"/>
      <c r="D179" s="89"/>
      <c r="E179" s="81"/>
      <c r="F179" s="81"/>
      <c r="G179" s="90"/>
      <c r="H179" s="81"/>
      <c r="I179" s="89"/>
      <c r="J179" s="81"/>
      <c r="K179" s="81"/>
      <c r="L179" s="81"/>
      <c r="M179" s="81"/>
      <c r="N179" s="97"/>
      <c r="O179" s="91"/>
      <c r="P179" s="91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6"/>
      <c r="AL179" s="86"/>
      <c r="AM179" s="86"/>
      <c r="AN179" s="86"/>
      <c r="AO179" s="86"/>
      <c r="AP179" s="86"/>
      <c r="AQ179" s="86"/>
      <c r="AR179" s="86"/>
    </row>
    <row r="180" spans="1:44" s="98" customFormat="1" ht="19.5" hidden="1" thickBot="1" x14ac:dyDescent="0.35">
      <c r="A180" s="79"/>
      <c r="B180" s="105">
        <v>174</v>
      </c>
      <c r="C180" s="81"/>
      <c r="D180" s="89"/>
      <c r="E180" s="81"/>
      <c r="F180" s="81"/>
      <c r="G180" s="90"/>
      <c r="H180" s="81"/>
      <c r="I180" s="89"/>
      <c r="J180" s="81"/>
      <c r="K180" s="81"/>
      <c r="L180" s="81"/>
      <c r="M180" s="81"/>
      <c r="N180" s="97"/>
      <c r="O180" s="91"/>
      <c r="P180" s="91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6"/>
      <c r="AL180" s="86"/>
      <c r="AM180" s="86"/>
      <c r="AN180" s="86"/>
      <c r="AO180" s="86"/>
      <c r="AP180" s="86"/>
      <c r="AQ180" s="86"/>
      <c r="AR180" s="86"/>
    </row>
    <row r="181" spans="1:44" s="98" customFormat="1" ht="19.5" hidden="1" thickBot="1" x14ac:dyDescent="0.35">
      <c r="A181" s="79"/>
      <c r="B181" s="105">
        <v>175</v>
      </c>
      <c r="C181" s="81"/>
      <c r="D181" s="89"/>
      <c r="E181" s="81"/>
      <c r="F181" s="81"/>
      <c r="G181" s="90"/>
      <c r="H181" s="81"/>
      <c r="I181" s="89"/>
      <c r="J181" s="81"/>
      <c r="K181" s="81"/>
      <c r="L181" s="81"/>
      <c r="M181" s="81"/>
      <c r="N181" s="97"/>
      <c r="O181" s="91"/>
      <c r="P181" s="91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6"/>
      <c r="AL181" s="86"/>
      <c r="AM181" s="86"/>
      <c r="AN181" s="86"/>
      <c r="AO181" s="86"/>
      <c r="AP181" s="86"/>
      <c r="AQ181" s="86"/>
      <c r="AR181" s="86"/>
    </row>
    <row r="182" spans="1:44" s="98" customFormat="1" ht="19.5" hidden="1" thickBot="1" x14ac:dyDescent="0.35">
      <c r="A182" s="79"/>
      <c r="B182" s="105">
        <v>176</v>
      </c>
      <c r="C182" s="81"/>
      <c r="D182" s="89"/>
      <c r="E182" s="81"/>
      <c r="F182" s="81"/>
      <c r="G182" s="90"/>
      <c r="H182" s="81"/>
      <c r="I182" s="89"/>
      <c r="J182" s="81"/>
      <c r="K182" s="81"/>
      <c r="L182" s="81"/>
      <c r="M182" s="81"/>
      <c r="N182" s="97"/>
      <c r="O182" s="91"/>
      <c r="P182" s="91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6"/>
      <c r="AL182" s="86"/>
      <c r="AM182" s="86"/>
      <c r="AN182" s="86"/>
      <c r="AO182" s="86"/>
      <c r="AP182" s="86"/>
      <c r="AQ182" s="86"/>
      <c r="AR182" s="86"/>
    </row>
    <row r="183" spans="1:44" s="98" customFormat="1" ht="19.5" hidden="1" thickBot="1" x14ac:dyDescent="0.35">
      <c r="A183" s="79"/>
      <c r="B183" s="105">
        <v>177</v>
      </c>
      <c r="C183" s="81"/>
      <c r="D183" s="89"/>
      <c r="E183" s="81"/>
      <c r="F183" s="81"/>
      <c r="G183" s="90"/>
      <c r="H183" s="81"/>
      <c r="I183" s="89"/>
      <c r="J183" s="81"/>
      <c r="K183" s="81"/>
      <c r="L183" s="81"/>
      <c r="M183" s="81"/>
      <c r="N183" s="97"/>
      <c r="O183" s="91"/>
      <c r="P183" s="91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6"/>
      <c r="AL183" s="86"/>
      <c r="AM183" s="86"/>
      <c r="AN183" s="86"/>
      <c r="AO183" s="86"/>
      <c r="AP183" s="86"/>
      <c r="AQ183" s="86"/>
      <c r="AR183" s="86"/>
    </row>
    <row r="184" spans="1:44" s="98" customFormat="1" ht="19.5" hidden="1" thickBot="1" x14ac:dyDescent="0.35">
      <c r="A184" s="79"/>
      <c r="B184" s="105">
        <v>178</v>
      </c>
      <c r="C184" s="81"/>
      <c r="D184" s="89"/>
      <c r="E184" s="81"/>
      <c r="F184" s="81"/>
      <c r="G184" s="90"/>
      <c r="H184" s="81"/>
      <c r="I184" s="89"/>
      <c r="J184" s="81"/>
      <c r="K184" s="81"/>
      <c r="L184" s="81"/>
      <c r="M184" s="81"/>
      <c r="N184" s="97"/>
      <c r="O184" s="91"/>
      <c r="P184" s="91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6"/>
      <c r="AL184" s="86"/>
      <c r="AM184" s="86"/>
      <c r="AN184" s="86"/>
      <c r="AO184" s="86"/>
      <c r="AP184" s="86"/>
      <c r="AQ184" s="86"/>
      <c r="AR184" s="86"/>
    </row>
    <row r="185" spans="1:44" s="98" customFormat="1" ht="19.5" hidden="1" thickBot="1" x14ac:dyDescent="0.35">
      <c r="A185" s="79"/>
      <c r="B185" s="105">
        <v>179</v>
      </c>
      <c r="C185" s="81"/>
      <c r="D185" s="89"/>
      <c r="E185" s="81"/>
      <c r="F185" s="81"/>
      <c r="G185" s="90"/>
      <c r="H185" s="81"/>
      <c r="I185" s="89"/>
      <c r="J185" s="81"/>
      <c r="K185" s="81"/>
      <c r="L185" s="81"/>
      <c r="M185" s="81"/>
      <c r="N185" s="97"/>
      <c r="O185" s="91"/>
      <c r="P185" s="91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6"/>
      <c r="AL185" s="86"/>
      <c r="AM185" s="86"/>
      <c r="AN185" s="86"/>
      <c r="AO185" s="86"/>
      <c r="AP185" s="86"/>
      <c r="AQ185" s="86"/>
      <c r="AR185" s="86"/>
    </row>
    <row r="186" spans="1:44" s="98" customFormat="1" ht="19.5" hidden="1" thickBot="1" x14ac:dyDescent="0.35">
      <c r="A186" s="79"/>
      <c r="B186" s="105">
        <v>180</v>
      </c>
      <c r="C186" s="81"/>
      <c r="D186" s="89"/>
      <c r="E186" s="81"/>
      <c r="F186" s="81"/>
      <c r="G186" s="90"/>
      <c r="H186" s="81"/>
      <c r="I186" s="89"/>
      <c r="J186" s="81"/>
      <c r="K186" s="81"/>
      <c r="L186" s="81"/>
      <c r="M186" s="81"/>
      <c r="N186" s="97"/>
      <c r="O186" s="91"/>
      <c r="P186" s="91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6"/>
      <c r="AL186" s="86"/>
      <c r="AM186" s="86"/>
      <c r="AN186" s="86"/>
      <c r="AO186" s="86"/>
      <c r="AP186" s="86"/>
      <c r="AQ186" s="86"/>
      <c r="AR186" s="86"/>
    </row>
    <row r="187" spans="1:44" s="98" customFormat="1" ht="19.5" hidden="1" thickBot="1" x14ac:dyDescent="0.35">
      <c r="A187" s="79"/>
      <c r="B187" s="105">
        <v>181</v>
      </c>
      <c r="C187" s="81"/>
      <c r="D187" s="89"/>
      <c r="E187" s="81"/>
      <c r="F187" s="81"/>
      <c r="G187" s="90"/>
      <c r="H187" s="81"/>
      <c r="I187" s="89"/>
      <c r="J187" s="81"/>
      <c r="K187" s="81"/>
      <c r="L187" s="81"/>
      <c r="M187" s="81"/>
      <c r="N187" s="97"/>
      <c r="O187" s="91"/>
      <c r="P187" s="91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6"/>
      <c r="AL187" s="86"/>
      <c r="AM187" s="86"/>
      <c r="AN187" s="86"/>
      <c r="AO187" s="86"/>
      <c r="AP187" s="86"/>
      <c r="AQ187" s="86"/>
      <c r="AR187" s="86"/>
    </row>
    <row r="188" spans="1:44" s="99" customFormat="1" ht="19.5" hidden="1" thickBot="1" x14ac:dyDescent="0.35">
      <c r="A188" s="79"/>
      <c r="B188" s="105">
        <v>182</v>
      </c>
      <c r="C188" s="81"/>
      <c r="D188" s="89"/>
      <c r="E188" s="81"/>
      <c r="F188" s="81"/>
      <c r="G188" s="90"/>
      <c r="H188" s="81"/>
      <c r="I188" s="89"/>
      <c r="J188" s="81"/>
      <c r="K188" s="81"/>
      <c r="L188" s="81"/>
      <c r="M188" s="81"/>
      <c r="N188" s="97"/>
      <c r="O188" s="91"/>
      <c r="P188" s="91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6"/>
      <c r="AL188" s="86"/>
      <c r="AM188" s="86"/>
      <c r="AN188" s="86"/>
      <c r="AO188" s="86"/>
      <c r="AP188" s="86"/>
      <c r="AQ188" s="86"/>
      <c r="AR188" s="86"/>
    </row>
    <row r="189" spans="1:44" s="99" customFormat="1" ht="19.5" hidden="1" thickBot="1" x14ac:dyDescent="0.35">
      <c r="A189" s="79"/>
      <c r="B189" s="105">
        <v>183</v>
      </c>
      <c r="C189" s="81"/>
      <c r="D189" s="89"/>
      <c r="E189" s="81"/>
      <c r="F189" s="81"/>
      <c r="G189" s="90"/>
      <c r="H189" s="81"/>
      <c r="I189" s="89"/>
      <c r="J189" s="81"/>
      <c r="K189" s="81"/>
      <c r="L189" s="81"/>
      <c r="M189" s="81"/>
      <c r="N189" s="97"/>
      <c r="O189" s="91"/>
      <c r="P189" s="91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6"/>
      <c r="AL189" s="86"/>
      <c r="AM189" s="86"/>
      <c r="AN189" s="86"/>
      <c r="AO189" s="86"/>
      <c r="AP189" s="86"/>
      <c r="AQ189" s="86"/>
      <c r="AR189" s="86"/>
    </row>
    <row r="190" spans="1:44" s="99" customFormat="1" ht="19.5" hidden="1" thickBot="1" x14ac:dyDescent="0.35">
      <c r="A190" s="79"/>
      <c r="B190" s="105">
        <v>184</v>
      </c>
      <c r="C190" s="81"/>
      <c r="D190" s="89"/>
      <c r="E190" s="81"/>
      <c r="F190" s="81"/>
      <c r="G190" s="90"/>
      <c r="H190" s="81"/>
      <c r="I190" s="89"/>
      <c r="J190" s="81"/>
      <c r="K190" s="81"/>
      <c r="L190" s="81"/>
      <c r="M190" s="81"/>
      <c r="N190" s="97"/>
      <c r="O190" s="91"/>
      <c r="P190" s="91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6"/>
      <c r="AL190" s="86"/>
      <c r="AM190" s="86"/>
      <c r="AN190" s="86"/>
      <c r="AO190" s="86"/>
      <c r="AP190" s="86"/>
      <c r="AQ190" s="86"/>
      <c r="AR190" s="86"/>
    </row>
    <row r="191" spans="1:44" s="99" customFormat="1" ht="19.5" hidden="1" thickBot="1" x14ac:dyDescent="0.35">
      <c r="A191" s="79"/>
      <c r="B191" s="105">
        <v>185</v>
      </c>
      <c r="C191" s="81"/>
      <c r="D191" s="89"/>
      <c r="E191" s="81"/>
      <c r="F191" s="81"/>
      <c r="G191" s="90"/>
      <c r="H191" s="81"/>
      <c r="I191" s="89"/>
      <c r="J191" s="81"/>
      <c r="K191" s="81"/>
      <c r="L191" s="81"/>
      <c r="M191" s="81"/>
      <c r="N191" s="97"/>
      <c r="O191" s="91"/>
      <c r="P191" s="91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6"/>
      <c r="AL191" s="86"/>
      <c r="AM191" s="86"/>
      <c r="AN191" s="86"/>
      <c r="AO191" s="86"/>
      <c r="AP191" s="86"/>
      <c r="AQ191" s="86"/>
      <c r="AR191" s="86"/>
    </row>
    <row r="192" spans="1:44" s="99" customFormat="1" ht="19.5" hidden="1" thickBot="1" x14ac:dyDescent="0.35">
      <c r="A192" s="79"/>
      <c r="B192" s="105">
        <v>186</v>
      </c>
      <c r="C192" s="81"/>
      <c r="D192" s="89"/>
      <c r="E192" s="81"/>
      <c r="F192" s="81"/>
      <c r="G192" s="90"/>
      <c r="H192" s="81"/>
      <c r="I192" s="89"/>
      <c r="J192" s="81"/>
      <c r="K192" s="81"/>
      <c r="L192" s="81"/>
      <c r="M192" s="81"/>
      <c r="N192" s="97"/>
      <c r="O192" s="91"/>
      <c r="P192" s="91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6"/>
      <c r="AL192" s="86"/>
      <c r="AM192" s="86"/>
      <c r="AN192" s="86"/>
      <c r="AO192" s="86"/>
      <c r="AP192" s="86"/>
      <c r="AQ192" s="86"/>
      <c r="AR192" s="86"/>
    </row>
    <row r="193" spans="1:44" s="99" customFormat="1" ht="19.5" hidden="1" thickBot="1" x14ac:dyDescent="0.35">
      <c r="A193" s="79"/>
      <c r="B193" s="105">
        <v>187</v>
      </c>
      <c r="C193" s="81"/>
      <c r="D193" s="89"/>
      <c r="E193" s="81"/>
      <c r="F193" s="81"/>
      <c r="G193" s="90"/>
      <c r="H193" s="81"/>
      <c r="I193" s="89"/>
      <c r="J193" s="81"/>
      <c r="K193" s="81"/>
      <c r="L193" s="81"/>
      <c r="M193" s="81"/>
      <c r="N193" s="97"/>
      <c r="O193" s="91"/>
      <c r="P193" s="91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6"/>
      <c r="AL193" s="86"/>
      <c r="AM193" s="86"/>
      <c r="AN193" s="86"/>
      <c r="AO193" s="86"/>
      <c r="AP193" s="86"/>
      <c r="AQ193" s="86"/>
      <c r="AR193" s="86"/>
    </row>
    <row r="194" spans="1:44" s="99" customFormat="1" ht="19.5" hidden="1" thickBot="1" x14ac:dyDescent="0.35">
      <c r="A194" s="79"/>
      <c r="B194" s="105">
        <v>188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97"/>
      <c r="O194" s="91"/>
      <c r="P194" s="91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6"/>
      <c r="AL194" s="86"/>
      <c r="AM194" s="86"/>
      <c r="AN194" s="86"/>
      <c r="AO194" s="86"/>
      <c r="AP194" s="86"/>
      <c r="AQ194" s="86"/>
      <c r="AR194" s="86"/>
    </row>
    <row r="195" spans="1:44" s="99" customFormat="1" ht="19.5" hidden="1" thickBot="1" x14ac:dyDescent="0.35">
      <c r="A195" s="79"/>
      <c r="B195" s="105">
        <v>189</v>
      </c>
      <c r="C195" s="101"/>
      <c r="D195" s="102"/>
      <c r="E195" s="101"/>
      <c r="F195" s="101"/>
      <c r="G195" s="103"/>
      <c r="H195" s="101"/>
      <c r="I195" s="102"/>
      <c r="J195" s="101"/>
      <c r="K195" s="101"/>
      <c r="L195" s="101"/>
      <c r="M195" s="101"/>
      <c r="N195" s="104"/>
      <c r="O195" s="91"/>
      <c r="P195" s="91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6"/>
      <c r="AL195" s="86"/>
      <c r="AM195" s="86"/>
      <c r="AN195" s="86"/>
      <c r="AO195" s="86"/>
      <c r="AP195" s="86"/>
      <c r="AQ195" s="86"/>
      <c r="AR195" s="86"/>
    </row>
    <row r="196" spans="1:44" s="99" customFormat="1" ht="19.5" hidden="1" thickBot="1" x14ac:dyDescent="0.35">
      <c r="A196" s="79"/>
      <c r="B196" s="105">
        <v>190</v>
      </c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91"/>
      <c r="P196" s="91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6"/>
      <c r="AL196" s="86"/>
      <c r="AM196" s="86"/>
      <c r="AN196" s="86"/>
      <c r="AO196" s="86"/>
      <c r="AP196" s="86"/>
      <c r="AQ196" s="86"/>
      <c r="AR196" s="86"/>
    </row>
    <row r="197" spans="1:44" s="51" customFormat="1" ht="19.5" hidden="1" thickBot="1" x14ac:dyDescent="0.35">
      <c r="A197" s="79"/>
      <c r="B197" s="105">
        <v>191</v>
      </c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91"/>
      <c r="P197" s="91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6"/>
      <c r="AL197" s="86"/>
      <c r="AM197" s="86"/>
      <c r="AN197" s="86"/>
      <c r="AO197" s="86"/>
      <c r="AP197" s="86"/>
      <c r="AQ197" s="86"/>
      <c r="AR197" s="86"/>
    </row>
    <row r="198" spans="1:44" s="51" customFormat="1" ht="19.5" hidden="1" thickBot="1" x14ac:dyDescent="0.35">
      <c r="A198" s="79"/>
      <c r="B198" s="105">
        <v>192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91"/>
      <c r="P198" s="91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6"/>
      <c r="AL198" s="86"/>
      <c r="AM198" s="86"/>
      <c r="AN198" s="86"/>
      <c r="AO198" s="86"/>
      <c r="AP198" s="86"/>
      <c r="AQ198" s="86"/>
      <c r="AR198" s="86"/>
    </row>
    <row r="199" spans="1:44" s="51" customFormat="1" ht="19.5" hidden="1" thickBot="1" x14ac:dyDescent="0.35">
      <c r="A199" s="79"/>
      <c r="B199" s="105">
        <v>193</v>
      </c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91"/>
      <c r="P199" s="91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6"/>
      <c r="AL199" s="86"/>
      <c r="AM199" s="86"/>
      <c r="AN199" s="86"/>
      <c r="AO199" s="86"/>
      <c r="AP199" s="86"/>
      <c r="AQ199" s="86"/>
      <c r="AR199" s="86"/>
    </row>
    <row r="200" spans="1:44" s="51" customFormat="1" ht="19.5" hidden="1" thickBot="1" x14ac:dyDescent="0.35">
      <c r="A200" s="79"/>
      <c r="B200" s="105">
        <v>194</v>
      </c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91"/>
      <c r="P200" s="91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6"/>
      <c r="AL200" s="86"/>
      <c r="AM200" s="86"/>
      <c r="AN200" s="86"/>
      <c r="AO200" s="86"/>
      <c r="AP200" s="86"/>
      <c r="AQ200" s="86"/>
      <c r="AR200" s="86"/>
    </row>
    <row r="201" spans="1:44" s="51" customFormat="1" ht="19.5" hidden="1" thickBot="1" x14ac:dyDescent="0.35">
      <c r="A201" s="79"/>
      <c r="B201" s="105">
        <v>195</v>
      </c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91"/>
      <c r="P201" s="91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6"/>
      <c r="AL201" s="86"/>
      <c r="AM201" s="86"/>
      <c r="AN201" s="86"/>
      <c r="AO201" s="86"/>
      <c r="AP201" s="86"/>
      <c r="AQ201" s="86"/>
      <c r="AR201" s="86"/>
    </row>
    <row r="202" spans="1:44" s="51" customFormat="1" ht="19.5" hidden="1" thickBot="1" x14ac:dyDescent="0.35">
      <c r="A202" s="79"/>
      <c r="B202" s="105">
        <v>196</v>
      </c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91"/>
      <c r="P202" s="91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6"/>
      <c r="AL202" s="86"/>
      <c r="AM202" s="86"/>
      <c r="AN202" s="86"/>
      <c r="AO202" s="86"/>
      <c r="AP202" s="86"/>
      <c r="AQ202" s="86"/>
      <c r="AR202" s="86"/>
    </row>
    <row r="203" spans="1:44" s="51" customFormat="1" ht="19.5" hidden="1" thickBot="1" x14ac:dyDescent="0.35">
      <c r="A203" s="79"/>
      <c r="B203" s="105">
        <v>197</v>
      </c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91"/>
      <c r="P203" s="91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6"/>
      <c r="AL203" s="86"/>
      <c r="AM203" s="86"/>
      <c r="AN203" s="86"/>
      <c r="AO203" s="86"/>
      <c r="AP203" s="86"/>
      <c r="AQ203" s="86"/>
      <c r="AR203" s="86"/>
    </row>
    <row r="204" spans="1:44" s="51" customFormat="1" ht="19.5" hidden="1" thickBot="1" x14ac:dyDescent="0.35">
      <c r="A204" s="79"/>
      <c r="B204" s="105">
        <v>198</v>
      </c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91"/>
      <c r="P204" s="91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6"/>
      <c r="AL204" s="86"/>
      <c r="AM204" s="86"/>
      <c r="AN204" s="86"/>
      <c r="AO204" s="86"/>
      <c r="AP204" s="86"/>
      <c r="AQ204" s="86"/>
      <c r="AR204" s="86"/>
    </row>
    <row r="205" spans="1:44" s="51" customFormat="1" ht="19.5" hidden="1" thickBot="1" x14ac:dyDescent="0.35">
      <c r="A205" s="79"/>
      <c r="B205" s="105">
        <v>199</v>
      </c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91"/>
      <c r="P205" s="91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6"/>
      <c r="AL205" s="86"/>
      <c r="AM205" s="86"/>
      <c r="AN205" s="86"/>
      <c r="AO205" s="86"/>
      <c r="AP205" s="86"/>
      <c r="AQ205" s="86"/>
      <c r="AR205" s="86"/>
    </row>
    <row r="206" spans="1:44" s="51" customFormat="1" ht="19.5" hidden="1" thickBot="1" x14ac:dyDescent="0.35">
      <c r="A206" s="79"/>
      <c r="B206" s="105">
        <v>200</v>
      </c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91"/>
      <c r="P206" s="91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6"/>
      <c r="AL206" s="86"/>
      <c r="AM206" s="86"/>
      <c r="AN206" s="86"/>
      <c r="AO206" s="86"/>
      <c r="AP206" s="86"/>
      <c r="AQ206" s="86"/>
      <c r="AR206" s="86"/>
    </row>
    <row r="207" spans="1:44" s="51" customFormat="1" ht="19.5" hidden="1" thickBot="1" x14ac:dyDescent="0.35">
      <c r="A207" s="79"/>
      <c r="B207" s="105">
        <v>201</v>
      </c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91"/>
      <c r="P207" s="91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6"/>
      <c r="AL207" s="86"/>
      <c r="AM207" s="86"/>
      <c r="AN207" s="86"/>
      <c r="AO207" s="86"/>
      <c r="AP207" s="86"/>
      <c r="AQ207" s="86"/>
      <c r="AR207" s="86"/>
    </row>
    <row r="208" spans="1:44" s="51" customFormat="1" ht="19.5" hidden="1" thickBot="1" x14ac:dyDescent="0.35">
      <c r="A208" s="79"/>
      <c r="B208" s="105">
        <v>202</v>
      </c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91"/>
      <c r="P208" s="91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6"/>
      <c r="AL208" s="86"/>
      <c r="AM208" s="86"/>
      <c r="AN208" s="86"/>
      <c r="AO208" s="86"/>
      <c r="AP208" s="86"/>
      <c r="AQ208" s="86"/>
      <c r="AR208" s="86"/>
    </row>
    <row r="209" spans="1:44" s="51" customFormat="1" ht="19.5" hidden="1" thickBot="1" x14ac:dyDescent="0.35">
      <c r="A209" s="79"/>
      <c r="B209" s="105">
        <v>203</v>
      </c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91"/>
      <c r="P209" s="91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6"/>
      <c r="AL209" s="86"/>
      <c r="AM209" s="86"/>
      <c r="AN209" s="86"/>
      <c r="AO209" s="86"/>
      <c r="AP209" s="86"/>
      <c r="AQ209" s="86"/>
      <c r="AR209" s="86"/>
    </row>
    <row r="210" spans="1:44" s="51" customFormat="1" ht="19.5" hidden="1" thickBot="1" x14ac:dyDescent="0.35">
      <c r="A210" s="79"/>
      <c r="B210" s="105">
        <v>204</v>
      </c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91"/>
      <c r="P210" s="91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6"/>
      <c r="AL210" s="86"/>
      <c r="AM210" s="86"/>
      <c r="AN210" s="86"/>
      <c r="AO210" s="86"/>
      <c r="AP210" s="86"/>
      <c r="AQ210" s="86"/>
      <c r="AR210" s="86"/>
    </row>
    <row r="211" spans="1:44" s="51" customFormat="1" ht="19.5" hidden="1" thickBot="1" x14ac:dyDescent="0.35">
      <c r="A211" s="79"/>
      <c r="B211" s="105">
        <v>205</v>
      </c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91"/>
      <c r="P211" s="91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6"/>
      <c r="AL211" s="86"/>
      <c r="AM211" s="86"/>
      <c r="AN211" s="86"/>
      <c r="AO211" s="86"/>
      <c r="AP211" s="86"/>
      <c r="AQ211" s="86"/>
      <c r="AR211" s="86"/>
    </row>
    <row r="212" spans="1:44" s="51" customFormat="1" ht="19.5" hidden="1" thickBot="1" x14ac:dyDescent="0.35">
      <c r="A212" s="79"/>
      <c r="B212" s="105">
        <v>206</v>
      </c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91"/>
      <c r="P212" s="91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6"/>
      <c r="AL212" s="86"/>
      <c r="AM212" s="86"/>
      <c r="AN212" s="86"/>
      <c r="AO212" s="86"/>
      <c r="AP212" s="86"/>
      <c r="AQ212" s="86"/>
      <c r="AR212" s="86"/>
    </row>
    <row r="213" spans="1:44" s="99" customFormat="1" ht="19.5" hidden="1" thickBot="1" x14ac:dyDescent="0.35">
      <c r="A213" s="79"/>
      <c r="B213" s="105">
        <v>207</v>
      </c>
      <c r="C213" s="101"/>
      <c r="D213" s="102"/>
      <c r="E213" s="101"/>
      <c r="F213" s="101"/>
      <c r="G213" s="103"/>
      <c r="H213" s="101"/>
      <c r="I213" s="102"/>
      <c r="J213" s="101"/>
      <c r="K213" s="101"/>
      <c r="L213" s="101"/>
      <c r="M213" s="101"/>
      <c r="N213" s="104"/>
      <c r="O213" s="91"/>
      <c r="P213" s="91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6"/>
      <c r="AL213" s="86"/>
      <c r="AM213" s="86"/>
      <c r="AN213" s="86"/>
      <c r="AO213" s="86"/>
      <c r="AP213" s="86"/>
      <c r="AQ213" s="86"/>
      <c r="AR213" s="86"/>
    </row>
    <row r="214" spans="1:44" s="99" customFormat="1" ht="19.5" hidden="1" thickBot="1" x14ac:dyDescent="0.35">
      <c r="A214" s="79"/>
      <c r="B214" s="105">
        <v>208</v>
      </c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91"/>
      <c r="P214" s="91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6"/>
      <c r="AL214" s="86"/>
      <c r="AM214" s="86"/>
      <c r="AN214" s="86"/>
      <c r="AO214" s="86"/>
      <c r="AP214" s="86"/>
      <c r="AQ214" s="86"/>
      <c r="AR214" s="86"/>
    </row>
    <row r="215" spans="1:44" s="51" customFormat="1" ht="19.5" hidden="1" thickBot="1" x14ac:dyDescent="0.35">
      <c r="A215" s="79"/>
      <c r="B215" s="105">
        <v>209</v>
      </c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91"/>
      <c r="P215" s="91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6"/>
      <c r="AL215" s="86"/>
      <c r="AM215" s="86"/>
      <c r="AN215" s="86"/>
      <c r="AO215" s="86"/>
      <c r="AP215" s="86"/>
      <c r="AQ215" s="86"/>
      <c r="AR215" s="86"/>
    </row>
    <row r="216" spans="1:44" s="51" customFormat="1" ht="19.5" hidden="1" thickBot="1" x14ac:dyDescent="0.35">
      <c r="A216" s="79"/>
      <c r="B216" s="105">
        <v>210</v>
      </c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91"/>
      <c r="P216" s="91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6"/>
      <c r="AL216" s="86"/>
      <c r="AM216" s="86"/>
      <c r="AN216" s="86"/>
      <c r="AO216" s="86"/>
      <c r="AP216" s="86"/>
      <c r="AQ216" s="86"/>
      <c r="AR216" s="86"/>
    </row>
    <row r="217" spans="1:44" s="51" customFormat="1" ht="19.5" hidden="1" thickBot="1" x14ac:dyDescent="0.35">
      <c r="A217" s="79"/>
      <c r="B217" s="105">
        <v>211</v>
      </c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91"/>
      <c r="P217" s="91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6"/>
      <c r="AL217" s="86"/>
      <c r="AM217" s="86"/>
      <c r="AN217" s="86"/>
      <c r="AO217" s="86"/>
      <c r="AP217" s="86"/>
      <c r="AQ217" s="86"/>
      <c r="AR217" s="86"/>
    </row>
    <row r="218" spans="1:44" s="51" customFormat="1" ht="19.5" hidden="1" thickBot="1" x14ac:dyDescent="0.35">
      <c r="A218" s="79"/>
      <c r="B218" s="105">
        <v>212</v>
      </c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91"/>
      <c r="P218" s="91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6"/>
      <c r="AL218" s="86"/>
      <c r="AM218" s="86"/>
      <c r="AN218" s="86"/>
      <c r="AO218" s="86"/>
      <c r="AP218" s="86"/>
      <c r="AQ218" s="86"/>
      <c r="AR218" s="86"/>
    </row>
    <row r="219" spans="1:44" s="51" customFormat="1" ht="19.5" hidden="1" thickBot="1" x14ac:dyDescent="0.35">
      <c r="A219" s="79"/>
      <c r="B219" s="105">
        <v>213</v>
      </c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91"/>
      <c r="P219" s="91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6"/>
      <c r="AL219" s="86"/>
      <c r="AM219" s="86"/>
      <c r="AN219" s="86"/>
      <c r="AO219" s="86"/>
      <c r="AP219" s="86"/>
      <c r="AQ219" s="86"/>
      <c r="AR219" s="86"/>
    </row>
    <row r="220" spans="1:44" s="51" customFormat="1" ht="19.5" hidden="1" thickBot="1" x14ac:dyDescent="0.35">
      <c r="A220" s="79"/>
      <c r="B220" s="105">
        <v>214</v>
      </c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91"/>
      <c r="P220" s="91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6"/>
      <c r="AL220" s="86"/>
      <c r="AM220" s="86"/>
      <c r="AN220" s="86"/>
      <c r="AO220" s="86"/>
      <c r="AP220" s="86"/>
      <c r="AQ220" s="86"/>
      <c r="AR220" s="86"/>
    </row>
    <row r="221" spans="1:44" s="51" customFormat="1" ht="19.5" hidden="1" thickBot="1" x14ac:dyDescent="0.35">
      <c r="A221" s="79"/>
      <c r="B221" s="105">
        <v>215</v>
      </c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91"/>
      <c r="P221" s="91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6"/>
      <c r="AL221" s="86"/>
      <c r="AM221" s="86"/>
      <c r="AN221" s="86"/>
      <c r="AO221" s="86"/>
      <c r="AP221" s="86"/>
      <c r="AQ221" s="86"/>
      <c r="AR221" s="86"/>
    </row>
    <row r="222" spans="1:44" s="51" customFormat="1" ht="19.5" hidden="1" thickBot="1" x14ac:dyDescent="0.35">
      <c r="A222" s="79"/>
      <c r="B222" s="105">
        <v>216</v>
      </c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91"/>
      <c r="P222" s="91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6"/>
      <c r="AL222" s="86"/>
      <c r="AM222" s="86"/>
      <c r="AN222" s="86"/>
      <c r="AO222" s="86"/>
      <c r="AP222" s="86"/>
      <c r="AQ222" s="86"/>
      <c r="AR222" s="86"/>
    </row>
    <row r="223" spans="1:44" s="51" customFormat="1" ht="19.5" hidden="1" thickBot="1" x14ac:dyDescent="0.35">
      <c r="A223" s="79"/>
      <c r="B223" s="105">
        <v>217</v>
      </c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91"/>
      <c r="P223" s="91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6"/>
      <c r="AL223" s="86"/>
      <c r="AM223" s="86"/>
      <c r="AN223" s="86"/>
      <c r="AO223" s="86"/>
      <c r="AP223" s="86"/>
      <c r="AQ223" s="86"/>
      <c r="AR223" s="86"/>
    </row>
    <row r="224" spans="1:44" s="51" customFormat="1" ht="19.5" hidden="1" thickBot="1" x14ac:dyDescent="0.35">
      <c r="A224" s="79"/>
      <c r="B224" s="105">
        <v>218</v>
      </c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91"/>
      <c r="P224" s="91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6"/>
      <c r="AL224" s="86"/>
      <c r="AM224" s="86"/>
      <c r="AN224" s="86"/>
      <c r="AO224" s="86"/>
      <c r="AP224" s="86"/>
      <c r="AQ224" s="86"/>
      <c r="AR224" s="86"/>
    </row>
    <row r="225" spans="1:44" s="51" customFormat="1" ht="19.5" hidden="1" thickBot="1" x14ac:dyDescent="0.35">
      <c r="A225" s="79"/>
      <c r="B225" s="105">
        <v>219</v>
      </c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91"/>
      <c r="P225" s="91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6"/>
      <c r="AL225" s="86"/>
      <c r="AM225" s="86"/>
      <c r="AN225" s="86"/>
      <c r="AO225" s="86"/>
      <c r="AP225" s="86"/>
      <c r="AQ225" s="86"/>
      <c r="AR225" s="86"/>
    </row>
    <row r="226" spans="1:44" s="51" customFormat="1" ht="19.5" hidden="1" thickBot="1" x14ac:dyDescent="0.35">
      <c r="A226" s="79"/>
      <c r="B226" s="105">
        <v>220</v>
      </c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91"/>
      <c r="P226" s="91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6"/>
      <c r="AL226" s="86"/>
      <c r="AM226" s="86"/>
      <c r="AN226" s="86"/>
      <c r="AO226" s="86"/>
      <c r="AP226" s="86"/>
      <c r="AQ226" s="86"/>
      <c r="AR226" s="86"/>
    </row>
    <row r="227" spans="1:44" s="51" customFormat="1" ht="19.5" hidden="1" thickBot="1" x14ac:dyDescent="0.35">
      <c r="A227" s="79"/>
      <c r="B227" s="105">
        <v>221</v>
      </c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91"/>
      <c r="P227" s="91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6"/>
      <c r="AL227" s="86"/>
      <c r="AM227" s="86"/>
      <c r="AN227" s="86"/>
      <c r="AO227" s="86"/>
      <c r="AP227" s="86"/>
      <c r="AQ227" s="86"/>
      <c r="AR227" s="86"/>
    </row>
    <row r="228" spans="1:44" s="51" customFormat="1" ht="19.5" hidden="1" thickBot="1" x14ac:dyDescent="0.35">
      <c r="A228" s="79"/>
      <c r="B228" s="105">
        <v>222</v>
      </c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91"/>
      <c r="P228" s="91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6"/>
      <c r="AL228" s="86"/>
      <c r="AM228" s="86"/>
      <c r="AN228" s="86"/>
      <c r="AO228" s="86"/>
      <c r="AP228" s="86"/>
      <c r="AQ228" s="86"/>
      <c r="AR228" s="86"/>
    </row>
    <row r="229" spans="1:44" s="51" customFormat="1" ht="19.5" hidden="1" thickBot="1" x14ac:dyDescent="0.35">
      <c r="A229" s="79"/>
      <c r="B229" s="105">
        <v>223</v>
      </c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91"/>
      <c r="P229" s="91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6"/>
      <c r="AL229" s="86"/>
      <c r="AM229" s="86"/>
      <c r="AN229" s="86"/>
      <c r="AO229" s="86"/>
      <c r="AP229" s="86"/>
      <c r="AQ229" s="86"/>
      <c r="AR229" s="86"/>
    </row>
    <row r="230" spans="1:44" s="51" customFormat="1" ht="19.5" hidden="1" thickBot="1" x14ac:dyDescent="0.35">
      <c r="A230" s="79"/>
      <c r="B230" s="105">
        <v>224</v>
      </c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91"/>
      <c r="P230" s="91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6"/>
      <c r="AL230" s="86"/>
      <c r="AM230" s="86"/>
      <c r="AN230" s="86"/>
      <c r="AO230" s="86"/>
      <c r="AP230" s="86"/>
      <c r="AQ230" s="86"/>
      <c r="AR230" s="86"/>
    </row>
    <row r="231" spans="1:44" s="51" customFormat="1" ht="19.5" hidden="1" thickBot="1" x14ac:dyDescent="0.35">
      <c r="A231" s="79"/>
      <c r="B231" s="105">
        <v>225</v>
      </c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91"/>
      <c r="P231" s="91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6"/>
      <c r="AL231" s="86"/>
      <c r="AM231" s="86"/>
      <c r="AN231" s="86"/>
      <c r="AO231" s="86"/>
      <c r="AP231" s="86"/>
      <c r="AQ231" s="86"/>
      <c r="AR231" s="86"/>
    </row>
    <row r="232" spans="1:44" s="51" customFormat="1" ht="19.5" hidden="1" thickBot="1" x14ac:dyDescent="0.35">
      <c r="A232" s="79"/>
      <c r="B232" s="105">
        <v>226</v>
      </c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91"/>
      <c r="P232" s="91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6"/>
      <c r="AL232" s="86"/>
      <c r="AM232" s="86"/>
      <c r="AN232" s="86"/>
      <c r="AO232" s="86"/>
      <c r="AP232" s="86"/>
      <c r="AQ232" s="86"/>
      <c r="AR232" s="86"/>
    </row>
    <row r="233" spans="1:44" s="51" customFormat="1" ht="19.5" hidden="1" thickBot="1" x14ac:dyDescent="0.35">
      <c r="A233" s="79"/>
      <c r="B233" s="105">
        <v>227</v>
      </c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91"/>
      <c r="P233" s="91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6"/>
      <c r="AL233" s="86"/>
      <c r="AM233" s="86"/>
      <c r="AN233" s="86"/>
      <c r="AO233" s="86"/>
      <c r="AP233" s="86"/>
      <c r="AQ233" s="86"/>
      <c r="AR233" s="86"/>
    </row>
    <row r="234" spans="1:44" s="51" customFormat="1" ht="19.5" hidden="1" thickBot="1" x14ac:dyDescent="0.35">
      <c r="A234" s="79"/>
      <c r="B234" s="105">
        <v>228</v>
      </c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91"/>
      <c r="P234" s="91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6"/>
      <c r="AL234" s="86"/>
      <c r="AM234" s="86"/>
      <c r="AN234" s="86"/>
      <c r="AO234" s="86"/>
      <c r="AP234" s="86"/>
      <c r="AQ234" s="86"/>
      <c r="AR234" s="86"/>
    </row>
    <row r="235" spans="1:44" s="51" customFormat="1" ht="19.5" hidden="1" thickBot="1" x14ac:dyDescent="0.35">
      <c r="A235" s="79"/>
      <c r="B235" s="105">
        <v>229</v>
      </c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91"/>
      <c r="P235" s="91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6"/>
      <c r="AL235" s="86"/>
      <c r="AM235" s="86"/>
      <c r="AN235" s="86"/>
      <c r="AO235" s="86"/>
      <c r="AP235" s="86"/>
      <c r="AQ235" s="86"/>
      <c r="AR235" s="86"/>
    </row>
    <row r="236" spans="1:44" s="51" customFormat="1" ht="19.5" hidden="1" thickBot="1" x14ac:dyDescent="0.35">
      <c r="A236" s="79"/>
      <c r="B236" s="105">
        <v>230</v>
      </c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91"/>
      <c r="P236" s="91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6"/>
      <c r="AL236" s="86"/>
      <c r="AM236" s="86"/>
      <c r="AN236" s="86"/>
      <c r="AO236" s="86"/>
      <c r="AP236" s="86"/>
      <c r="AQ236" s="86"/>
      <c r="AR236" s="86"/>
    </row>
    <row r="237" spans="1:44" s="51" customFormat="1" ht="19.5" hidden="1" thickBot="1" x14ac:dyDescent="0.35">
      <c r="A237" s="79"/>
      <c r="B237" s="105">
        <v>231</v>
      </c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91"/>
      <c r="P237" s="91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6"/>
      <c r="AL237" s="86"/>
      <c r="AM237" s="86"/>
      <c r="AN237" s="86"/>
      <c r="AO237" s="86"/>
      <c r="AP237" s="86"/>
      <c r="AQ237" s="86"/>
      <c r="AR237" s="86"/>
    </row>
    <row r="238" spans="1:44" s="51" customFormat="1" ht="19.5" hidden="1" thickBot="1" x14ac:dyDescent="0.35">
      <c r="A238" s="79"/>
      <c r="B238" s="105">
        <v>232</v>
      </c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91"/>
      <c r="P238" s="91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6"/>
      <c r="AL238" s="86"/>
      <c r="AM238" s="86"/>
      <c r="AN238" s="86"/>
      <c r="AO238" s="86"/>
      <c r="AP238" s="86"/>
      <c r="AQ238" s="86"/>
      <c r="AR238" s="86"/>
    </row>
    <row r="239" spans="1:44" s="51" customFormat="1" ht="19.5" thickBot="1" x14ac:dyDescent="0.35">
      <c r="A239" s="106"/>
      <c r="B239" s="107"/>
      <c r="C239" s="108"/>
      <c r="D239" s="109"/>
      <c r="E239" s="108"/>
      <c r="F239" s="108"/>
      <c r="G239" s="110"/>
      <c r="H239" s="108"/>
      <c r="I239" s="109"/>
      <c r="J239" s="108"/>
      <c r="K239" s="108"/>
      <c r="L239" s="108"/>
      <c r="M239" s="108"/>
      <c r="N239" s="111"/>
      <c r="O239" s="91"/>
      <c r="P239" s="91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6"/>
      <c r="AL239" s="86"/>
      <c r="AM239" s="86"/>
      <c r="AN239" s="86"/>
      <c r="AO239" s="86"/>
      <c r="AP239" s="86"/>
      <c r="AQ239" s="86"/>
      <c r="AR239" s="86"/>
    </row>
    <row r="240" spans="1:44" s="112" customFormat="1" ht="15.75" x14ac:dyDescent="0.25">
      <c r="C240" s="113"/>
      <c r="D240" s="114"/>
      <c r="E240" s="113"/>
      <c r="F240" s="113"/>
      <c r="G240" s="115"/>
      <c r="H240" s="113"/>
      <c r="I240" s="114"/>
      <c r="J240" s="113"/>
      <c r="K240" s="113"/>
      <c r="L240" s="113"/>
      <c r="M240" s="113"/>
      <c r="N240" s="116"/>
      <c r="O240" s="117"/>
      <c r="P240" s="117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  <c r="AG240" s="118"/>
      <c r="AH240" s="118"/>
      <c r="AI240" s="118"/>
      <c r="AJ240" s="118"/>
      <c r="AK240" s="117"/>
      <c r="AL240" s="117"/>
      <c r="AM240" s="117"/>
      <c r="AN240" s="117"/>
      <c r="AO240" s="117"/>
      <c r="AP240" s="117"/>
      <c r="AQ240" s="117"/>
      <c r="AR240" s="117"/>
    </row>
    <row r="241" spans="1:44" s="51" customFormat="1" ht="18.75" x14ac:dyDescent="0.3">
      <c r="A241" s="51" t="s">
        <v>45</v>
      </c>
      <c r="C241" s="119">
        <f>COUNTIF(C$8:C$238,1/4)</f>
        <v>0</v>
      </c>
      <c r="D241" s="120">
        <f t="shared" ref="D241:N241" si="0">COUNTIF(D$8:D$238,1/4)</f>
        <v>0</v>
      </c>
      <c r="E241" s="119">
        <f t="shared" si="0"/>
        <v>0</v>
      </c>
      <c r="F241" s="119">
        <f t="shared" si="0"/>
        <v>0</v>
      </c>
      <c r="G241" s="121">
        <f t="shared" si="0"/>
        <v>0</v>
      </c>
      <c r="H241" s="119">
        <f t="shared" si="0"/>
        <v>0</v>
      </c>
      <c r="I241" s="120">
        <f t="shared" si="0"/>
        <v>0</v>
      </c>
      <c r="J241" s="119">
        <f t="shared" si="0"/>
        <v>0</v>
      </c>
      <c r="K241" s="119">
        <f t="shared" si="0"/>
        <v>0</v>
      </c>
      <c r="L241" s="119">
        <f t="shared" si="0"/>
        <v>0</v>
      </c>
      <c r="M241" s="119">
        <f t="shared" si="0"/>
        <v>0</v>
      </c>
      <c r="N241" s="122">
        <f t="shared" si="0"/>
        <v>0</v>
      </c>
      <c r="O241" s="123"/>
      <c r="P241" s="12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6"/>
      <c r="AL241" s="86"/>
      <c r="AM241" s="86"/>
      <c r="AN241" s="86"/>
      <c r="AO241" s="86"/>
      <c r="AP241" s="86"/>
      <c r="AQ241" s="86"/>
      <c r="AR241" s="86"/>
    </row>
    <row r="242" spans="1:44" s="51" customFormat="1" ht="18.75" x14ac:dyDescent="0.3">
      <c r="A242" s="51" t="s">
        <v>46</v>
      </c>
      <c r="C242" s="119">
        <f t="shared" ref="C242:N242" si="1">COUNTIF(C$8:C$238,1/5)</f>
        <v>0</v>
      </c>
      <c r="D242" s="119">
        <f t="shared" si="1"/>
        <v>0</v>
      </c>
      <c r="E242" s="119">
        <f t="shared" si="1"/>
        <v>0</v>
      </c>
      <c r="F242" s="119">
        <f t="shared" si="1"/>
        <v>0</v>
      </c>
      <c r="G242" s="119">
        <f t="shared" si="1"/>
        <v>0</v>
      </c>
      <c r="H242" s="119">
        <f t="shared" si="1"/>
        <v>0</v>
      </c>
      <c r="I242" s="119">
        <f t="shared" si="1"/>
        <v>0</v>
      </c>
      <c r="J242" s="119">
        <f t="shared" si="1"/>
        <v>0</v>
      </c>
      <c r="K242" s="119">
        <f t="shared" si="1"/>
        <v>0</v>
      </c>
      <c r="L242" s="119">
        <f t="shared" si="1"/>
        <v>0</v>
      </c>
      <c r="M242" s="119">
        <f t="shared" si="1"/>
        <v>0</v>
      </c>
      <c r="N242" s="122">
        <f t="shared" si="1"/>
        <v>0</v>
      </c>
      <c r="O242" s="124"/>
      <c r="P242" s="124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</row>
    <row r="243" spans="1:44" s="51" customFormat="1" ht="18.75" x14ac:dyDescent="0.3">
      <c r="A243" s="51" t="s">
        <v>47</v>
      </c>
      <c r="C243" s="119">
        <f t="shared" ref="C243:N243" si="2">COUNTIF(C$8:C$238,1/6)</f>
        <v>0</v>
      </c>
      <c r="D243" s="120">
        <f t="shared" si="2"/>
        <v>0</v>
      </c>
      <c r="E243" s="119">
        <f t="shared" si="2"/>
        <v>0</v>
      </c>
      <c r="F243" s="119">
        <f t="shared" si="2"/>
        <v>0</v>
      </c>
      <c r="G243" s="121">
        <f t="shared" si="2"/>
        <v>0</v>
      </c>
      <c r="H243" s="119">
        <f t="shared" si="2"/>
        <v>0</v>
      </c>
      <c r="I243" s="120">
        <f t="shared" si="2"/>
        <v>0</v>
      </c>
      <c r="J243" s="119">
        <f t="shared" si="2"/>
        <v>0</v>
      </c>
      <c r="K243" s="119">
        <f t="shared" si="2"/>
        <v>0</v>
      </c>
      <c r="L243" s="119">
        <f t="shared" si="2"/>
        <v>0</v>
      </c>
      <c r="M243" s="119">
        <f t="shared" si="2"/>
        <v>0</v>
      </c>
      <c r="N243" s="122">
        <f t="shared" si="2"/>
        <v>0</v>
      </c>
      <c r="O243" s="124"/>
      <c r="P243" s="124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</row>
    <row r="244" spans="1:44" s="51" customFormat="1" ht="18.75" x14ac:dyDescent="0.3">
      <c r="A244" s="51" t="s">
        <v>48</v>
      </c>
      <c r="C244" s="119">
        <f t="shared" ref="C244:N244" si="3">COUNTIF(C$8:C$238,1/7)</f>
        <v>0</v>
      </c>
      <c r="D244" s="119">
        <f t="shared" si="3"/>
        <v>0</v>
      </c>
      <c r="E244" s="119">
        <f t="shared" si="3"/>
        <v>0</v>
      </c>
      <c r="F244" s="119">
        <f t="shared" si="3"/>
        <v>0</v>
      </c>
      <c r="G244" s="119">
        <f t="shared" si="3"/>
        <v>0</v>
      </c>
      <c r="H244" s="119">
        <f t="shared" si="3"/>
        <v>0</v>
      </c>
      <c r="I244" s="119">
        <f t="shared" si="3"/>
        <v>0</v>
      </c>
      <c r="J244" s="119">
        <f t="shared" si="3"/>
        <v>0</v>
      </c>
      <c r="K244" s="119">
        <f t="shared" si="3"/>
        <v>0</v>
      </c>
      <c r="L244" s="119">
        <f t="shared" si="3"/>
        <v>0</v>
      </c>
      <c r="M244" s="119">
        <f t="shared" si="3"/>
        <v>0</v>
      </c>
      <c r="N244" s="122">
        <f t="shared" si="3"/>
        <v>0</v>
      </c>
      <c r="O244" s="125"/>
      <c r="P244" s="125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</row>
    <row r="245" spans="1:44" s="51" customFormat="1" ht="18.75" x14ac:dyDescent="0.3">
      <c r="A245" s="51" t="s">
        <v>49</v>
      </c>
      <c r="C245" s="119">
        <f t="shared" ref="C245:N245" si="4">COUNTIF(C$8:C$238,1/8)</f>
        <v>0</v>
      </c>
      <c r="D245" s="120">
        <f t="shared" si="4"/>
        <v>0</v>
      </c>
      <c r="E245" s="119">
        <f t="shared" si="4"/>
        <v>0</v>
      </c>
      <c r="F245" s="119">
        <f t="shared" si="4"/>
        <v>0</v>
      </c>
      <c r="G245" s="121">
        <f t="shared" si="4"/>
        <v>0</v>
      </c>
      <c r="H245" s="119">
        <f t="shared" si="4"/>
        <v>0</v>
      </c>
      <c r="I245" s="120">
        <f t="shared" si="4"/>
        <v>0</v>
      </c>
      <c r="J245" s="119">
        <f t="shared" si="4"/>
        <v>0</v>
      </c>
      <c r="K245" s="119">
        <f t="shared" si="4"/>
        <v>0</v>
      </c>
      <c r="L245" s="119">
        <f t="shared" si="4"/>
        <v>0</v>
      </c>
      <c r="M245" s="119">
        <f t="shared" si="4"/>
        <v>0</v>
      </c>
      <c r="N245" s="122">
        <f t="shared" si="4"/>
        <v>0</v>
      </c>
      <c r="O245" s="125"/>
      <c r="P245" s="125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</row>
    <row r="246" spans="1:44" s="51" customFormat="1" ht="18.75" x14ac:dyDescent="0.3">
      <c r="A246" s="51" t="s">
        <v>50</v>
      </c>
      <c r="C246" s="119">
        <f t="shared" ref="C246:N246" si="5">COUNTIF(C$8:C$238,1/9)</f>
        <v>0</v>
      </c>
      <c r="D246" s="119">
        <f t="shared" si="5"/>
        <v>0</v>
      </c>
      <c r="E246" s="119">
        <f t="shared" si="5"/>
        <v>0</v>
      </c>
      <c r="F246" s="119">
        <f t="shared" si="5"/>
        <v>0</v>
      </c>
      <c r="G246" s="119">
        <f t="shared" si="5"/>
        <v>0</v>
      </c>
      <c r="H246" s="119">
        <f t="shared" si="5"/>
        <v>0</v>
      </c>
      <c r="I246" s="119">
        <f t="shared" si="5"/>
        <v>0</v>
      </c>
      <c r="J246" s="119">
        <f t="shared" si="5"/>
        <v>0</v>
      </c>
      <c r="K246" s="119">
        <f t="shared" si="5"/>
        <v>0</v>
      </c>
      <c r="L246" s="119">
        <f t="shared" si="5"/>
        <v>0</v>
      </c>
      <c r="M246" s="119">
        <f t="shared" si="5"/>
        <v>0</v>
      </c>
      <c r="N246" s="122">
        <f t="shared" si="5"/>
        <v>0</v>
      </c>
      <c r="O246" s="124"/>
      <c r="P246" s="124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</row>
    <row r="247" spans="1:44" s="51" customFormat="1" ht="18.75" x14ac:dyDescent="0.3">
      <c r="A247" s="51" t="s">
        <v>51</v>
      </c>
      <c r="C247" s="119">
        <f t="shared" ref="C247:N247" si="6">COUNTIF(C$8:C$238,1/10)</f>
        <v>0</v>
      </c>
      <c r="D247" s="120">
        <f t="shared" si="6"/>
        <v>0</v>
      </c>
      <c r="E247" s="119">
        <f t="shared" si="6"/>
        <v>0</v>
      </c>
      <c r="F247" s="119">
        <f t="shared" si="6"/>
        <v>0</v>
      </c>
      <c r="G247" s="121">
        <f t="shared" si="6"/>
        <v>0</v>
      </c>
      <c r="H247" s="119">
        <f t="shared" si="6"/>
        <v>0</v>
      </c>
      <c r="I247" s="120">
        <f t="shared" si="6"/>
        <v>0</v>
      </c>
      <c r="J247" s="119">
        <f t="shared" si="6"/>
        <v>0</v>
      </c>
      <c r="K247" s="119">
        <f t="shared" si="6"/>
        <v>0</v>
      </c>
      <c r="L247" s="119">
        <f t="shared" si="6"/>
        <v>0</v>
      </c>
      <c r="M247" s="119">
        <f t="shared" si="6"/>
        <v>0</v>
      </c>
      <c r="N247" s="122">
        <f t="shared" si="6"/>
        <v>0</v>
      </c>
      <c r="O247" s="124"/>
      <c r="P247" s="124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</row>
    <row r="248" spans="1:44" s="51" customFormat="1" ht="18.75" x14ac:dyDescent="0.3">
      <c r="A248" s="51" t="s">
        <v>52</v>
      </c>
      <c r="C248" s="119">
        <f t="shared" ref="C248:N248" si="7">COUNTIF(C$8:C$238,1/11)</f>
        <v>0</v>
      </c>
      <c r="D248" s="119">
        <f t="shared" si="7"/>
        <v>0</v>
      </c>
      <c r="E248" s="119">
        <f t="shared" si="7"/>
        <v>0</v>
      </c>
      <c r="F248" s="119">
        <f t="shared" si="7"/>
        <v>0</v>
      </c>
      <c r="G248" s="119">
        <f t="shared" si="7"/>
        <v>0</v>
      </c>
      <c r="H248" s="119">
        <f t="shared" si="7"/>
        <v>0</v>
      </c>
      <c r="I248" s="119">
        <f t="shared" si="7"/>
        <v>0</v>
      </c>
      <c r="J248" s="119">
        <f t="shared" si="7"/>
        <v>0</v>
      </c>
      <c r="K248" s="119">
        <f t="shared" si="7"/>
        <v>0</v>
      </c>
      <c r="L248" s="119">
        <f t="shared" si="7"/>
        <v>0</v>
      </c>
      <c r="M248" s="119">
        <f t="shared" si="7"/>
        <v>0</v>
      </c>
      <c r="N248" s="122">
        <f t="shared" si="7"/>
        <v>0</v>
      </c>
      <c r="O248" s="124"/>
      <c r="P248" s="124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</row>
    <row r="249" spans="1:44" s="51" customFormat="1" ht="18.75" x14ac:dyDescent="0.3">
      <c r="A249" s="51" t="s">
        <v>53</v>
      </c>
      <c r="C249" s="119">
        <f t="shared" ref="C249:N249" si="8">COUNTIF(C$8:C$238,1/12)</f>
        <v>0</v>
      </c>
      <c r="D249" s="120">
        <f t="shared" si="8"/>
        <v>0</v>
      </c>
      <c r="E249" s="119">
        <f t="shared" si="8"/>
        <v>0</v>
      </c>
      <c r="F249" s="119">
        <f t="shared" si="8"/>
        <v>0</v>
      </c>
      <c r="G249" s="121">
        <f t="shared" si="8"/>
        <v>0</v>
      </c>
      <c r="H249" s="119">
        <f t="shared" si="8"/>
        <v>0</v>
      </c>
      <c r="I249" s="120">
        <f t="shared" si="8"/>
        <v>0</v>
      </c>
      <c r="J249" s="119">
        <f t="shared" si="8"/>
        <v>0</v>
      </c>
      <c r="K249" s="119">
        <f t="shared" si="8"/>
        <v>0</v>
      </c>
      <c r="L249" s="119">
        <f t="shared" si="8"/>
        <v>0</v>
      </c>
      <c r="M249" s="119">
        <f t="shared" si="8"/>
        <v>0</v>
      </c>
      <c r="N249" s="122">
        <f t="shared" si="8"/>
        <v>0</v>
      </c>
      <c r="O249" s="124"/>
      <c r="P249" s="124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</row>
    <row r="250" spans="1:44" s="51" customFormat="1" ht="18.75" x14ac:dyDescent="0.3">
      <c r="C250" s="126"/>
      <c r="D250" s="127"/>
      <c r="E250" s="126"/>
      <c r="F250" s="126"/>
      <c r="G250" s="128"/>
      <c r="H250" s="126"/>
      <c r="I250" s="127"/>
      <c r="J250" s="126"/>
      <c r="K250" s="126"/>
      <c r="L250" s="126"/>
      <c r="M250" s="126"/>
      <c r="N250" s="12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</row>
    <row r="251" spans="1:44" s="49" customFormat="1" ht="18.75" x14ac:dyDescent="0.3">
      <c r="A251" s="130" t="s">
        <v>54</v>
      </c>
      <c r="C251" s="131">
        <f>SUM(C241:C250)</f>
        <v>0</v>
      </c>
      <c r="D251" s="132">
        <f t="shared" ref="D251:N251" si="9">SUM(D241:D250)</f>
        <v>0</v>
      </c>
      <c r="E251" s="131">
        <f t="shared" si="9"/>
        <v>0</v>
      </c>
      <c r="F251" s="131">
        <f t="shared" si="9"/>
        <v>0</v>
      </c>
      <c r="G251" s="133">
        <f t="shared" si="9"/>
        <v>0</v>
      </c>
      <c r="H251" s="131">
        <f t="shared" si="9"/>
        <v>0</v>
      </c>
      <c r="I251" s="132">
        <f t="shared" si="9"/>
        <v>0</v>
      </c>
      <c r="J251" s="131">
        <f t="shared" si="9"/>
        <v>0</v>
      </c>
      <c r="K251" s="131">
        <f t="shared" si="9"/>
        <v>0</v>
      </c>
      <c r="L251" s="131">
        <f t="shared" si="9"/>
        <v>0</v>
      </c>
      <c r="M251" s="131">
        <f t="shared" si="9"/>
        <v>0</v>
      </c>
      <c r="N251" s="134">
        <f t="shared" si="9"/>
        <v>0</v>
      </c>
      <c r="O251" s="135"/>
      <c r="P251" s="135"/>
    </row>
    <row r="252" spans="1:44" s="51" customFormat="1" ht="18.75" x14ac:dyDescent="0.3">
      <c r="C252" s="126"/>
      <c r="D252" s="127"/>
      <c r="E252" s="126"/>
      <c r="F252" s="126"/>
      <c r="G252" s="128"/>
      <c r="H252" s="126"/>
      <c r="I252" s="127"/>
      <c r="J252" s="126"/>
      <c r="K252" s="126"/>
      <c r="L252" s="126"/>
      <c r="M252" s="126"/>
      <c r="N252" s="12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</row>
    <row r="253" spans="1:44" s="51" customFormat="1" ht="18.75" x14ac:dyDescent="0.3">
      <c r="A253" s="136">
        <v>0.25</v>
      </c>
      <c r="B253" s="137"/>
      <c r="C253" s="138">
        <f>$A$253*C241</f>
        <v>0</v>
      </c>
      <c r="D253" s="138">
        <f t="shared" ref="D253:N253" si="10">$A$253*D241</f>
        <v>0</v>
      </c>
      <c r="E253" s="138">
        <f t="shared" si="10"/>
        <v>0</v>
      </c>
      <c r="F253" s="138">
        <f t="shared" si="10"/>
        <v>0</v>
      </c>
      <c r="G253" s="138">
        <f t="shared" si="10"/>
        <v>0</v>
      </c>
      <c r="H253" s="138">
        <f t="shared" si="10"/>
        <v>0</v>
      </c>
      <c r="I253" s="138">
        <f t="shared" si="10"/>
        <v>0</v>
      </c>
      <c r="J253" s="138">
        <f t="shared" si="10"/>
        <v>0</v>
      </c>
      <c r="K253" s="138">
        <f t="shared" si="10"/>
        <v>0</v>
      </c>
      <c r="L253" s="138">
        <f t="shared" si="10"/>
        <v>0</v>
      </c>
      <c r="M253" s="138">
        <f t="shared" si="10"/>
        <v>0</v>
      </c>
      <c r="N253" s="139">
        <f t="shared" si="10"/>
        <v>0</v>
      </c>
      <c r="O253" s="140"/>
      <c r="P253" s="140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</row>
    <row r="254" spans="1:44" s="145" customFormat="1" ht="18.75" x14ac:dyDescent="0.3">
      <c r="A254" s="136">
        <v>0.2</v>
      </c>
      <c r="B254" s="137"/>
      <c r="C254" s="141">
        <f>$A$254*C242</f>
        <v>0</v>
      </c>
      <c r="D254" s="141">
        <f t="shared" ref="D254:N254" si="11">$A$254*D242</f>
        <v>0</v>
      </c>
      <c r="E254" s="141">
        <f t="shared" si="11"/>
        <v>0</v>
      </c>
      <c r="F254" s="141">
        <f t="shared" si="11"/>
        <v>0</v>
      </c>
      <c r="G254" s="141">
        <f t="shared" si="11"/>
        <v>0</v>
      </c>
      <c r="H254" s="141">
        <f t="shared" si="11"/>
        <v>0</v>
      </c>
      <c r="I254" s="141">
        <f t="shared" si="11"/>
        <v>0</v>
      </c>
      <c r="J254" s="141">
        <f t="shared" si="11"/>
        <v>0</v>
      </c>
      <c r="K254" s="141">
        <f t="shared" si="11"/>
        <v>0</v>
      </c>
      <c r="L254" s="141">
        <f t="shared" si="11"/>
        <v>0</v>
      </c>
      <c r="M254" s="141">
        <f t="shared" si="11"/>
        <v>0</v>
      </c>
      <c r="N254" s="142">
        <f t="shared" si="11"/>
        <v>0</v>
      </c>
      <c r="O254" s="143"/>
      <c r="P254" s="143"/>
      <c r="Q254" s="144"/>
      <c r="R254" s="144"/>
      <c r="S254" s="144"/>
      <c r="T254" s="144"/>
      <c r="U254" s="144"/>
      <c r="V254" s="144"/>
      <c r="W254" s="144"/>
      <c r="X254" s="144"/>
      <c r="Y254" s="144"/>
      <c r="Z254" s="144"/>
      <c r="AA254" s="144"/>
      <c r="AB254" s="144"/>
      <c r="AC254" s="144"/>
      <c r="AD254" s="144"/>
      <c r="AE254" s="144"/>
      <c r="AF254" s="144"/>
      <c r="AG254" s="144"/>
      <c r="AH254" s="144"/>
      <c r="AI254" s="144"/>
      <c r="AJ254" s="144"/>
    </row>
    <row r="255" spans="1:44" s="145" customFormat="1" ht="18.75" x14ac:dyDescent="0.3">
      <c r="A255" s="136">
        <v>0.16666666666666666</v>
      </c>
      <c r="B255" s="137"/>
      <c r="C255" s="141">
        <f>$A$255*C243</f>
        <v>0</v>
      </c>
      <c r="D255" s="141">
        <f t="shared" ref="D255:N255" si="12">$A$255*D243</f>
        <v>0</v>
      </c>
      <c r="E255" s="141">
        <f t="shared" si="12"/>
        <v>0</v>
      </c>
      <c r="F255" s="141">
        <f t="shared" si="12"/>
        <v>0</v>
      </c>
      <c r="G255" s="141">
        <f t="shared" si="12"/>
        <v>0</v>
      </c>
      <c r="H255" s="141">
        <f t="shared" si="12"/>
        <v>0</v>
      </c>
      <c r="I255" s="141">
        <f t="shared" si="12"/>
        <v>0</v>
      </c>
      <c r="J255" s="141">
        <f t="shared" si="12"/>
        <v>0</v>
      </c>
      <c r="K255" s="141">
        <f t="shared" si="12"/>
        <v>0</v>
      </c>
      <c r="L255" s="141">
        <f t="shared" si="12"/>
        <v>0</v>
      </c>
      <c r="M255" s="141">
        <f t="shared" si="12"/>
        <v>0</v>
      </c>
      <c r="N255" s="142">
        <f t="shared" si="12"/>
        <v>0</v>
      </c>
      <c r="O255" s="143"/>
      <c r="P255" s="143"/>
      <c r="Q255" s="144"/>
      <c r="R255" s="144"/>
      <c r="S255" s="144"/>
      <c r="T255" s="144"/>
      <c r="U255" s="144"/>
      <c r="V255" s="144"/>
      <c r="W255" s="144"/>
      <c r="X255" s="144"/>
      <c r="Y255" s="144"/>
      <c r="Z255" s="144"/>
      <c r="AA255" s="144"/>
      <c r="AB255" s="144"/>
      <c r="AC255" s="144"/>
      <c r="AD255" s="144"/>
      <c r="AE255" s="144"/>
      <c r="AF255" s="144"/>
      <c r="AG255" s="144"/>
      <c r="AH255" s="144"/>
      <c r="AI255" s="144"/>
      <c r="AJ255" s="144"/>
    </row>
    <row r="256" spans="1:44" s="145" customFormat="1" ht="18.75" x14ac:dyDescent="0.3">
      <c r="A256" s="136">
        <v>0.14285714285714285</v>
      </c>
      <c r="B256" s="137"/>
      <c r="C256" s="141">
        <f>$A$256*C244</f>
        <v>0</v>
      </c>
      <c r="D256" s="141">
        <f t="shared" ref="D256:N256" si="13">$A$256*D244</f>
        <v>0</v>
      </c>
      <c r="E256" s="141">
        <f t="shared" si="13"/>
        <v>0</v>
      </c>
      <c r="F256" s="141">
        <f t="shared" si="13"/>
        <v>0</v>
      </c>
      <c r="G256" s="141">
        <f t="shared" si="13"/>
        <v>0</v>
      </c>
      <c r="H256" s="141">
        <f t="shared" si="13"/>
        <v>0</v>
      </c>
      <c r="I256" s="141">
        <f t="shared" si="13"/>
        <v>0</v>
      </c>
      <c r="J256" s="141">
        <f t="shared" si="13"/>
        <v>0</v>
      </c>
      <c r="K256" s="141">
        <f t="shared" si="13"/>
        <v>0</v>
      </c>
      <c r="L256" s="141">
        <f t="shared" si="13"/>
        <v>0</v>
      </c>
      <c r="M256" s="141">
        <f t="shared" si="13"/>
        <v>0</v>
      </c>
      <c r="N256" s="142">
        <f t="shared" si="13"/>
        <v>0</v>
      </c>
      <c r="O256" s="143"/>
      <c r="P256" s="143"/>
      <c r="Q256" s="144"/>
      <c r="R256" s="144"/>
      <c r="S256" s="144"/>
      <c r="T256" s="144"/>
      <c r="U256" s="144"/>
      <c r="V256" s="144"/>
      <c r="W256" s="144"/>
      <c r="X256" s="144"/>
      <c r="Y256" s="144"/>
      <c r="Z256" s="144"/>
      <c r="AA256" s="144"/>
      <c r="AB256" s="144"/>
      <c r="AC256" s="144"/>
      <c r="AD256" s="144"/>
      <c r="AE256" s="144"/>
      <c r="AF256" s="144"/>
      <c r="AG256" s="144"/>
      <c r="AH256" s="144"/>
      <c r="AI256" s="144"/>
      <c r="AJ256" s="144"/>
    </row>
    <row r="257" spans="1:36" s="145" customFormat="1" ht="18.75" x14ac:dyDescent="0.3">
      <c r="A257" s="136">
        <v>0.125</v>
      </c>
      <c r="B257" s="137"/>
      <c r="C257" s="141">
        <f>$A$257*C245</f>
        <v>0</v>
      </c>
      <c r="D257" s="141">
        <f t="shared" ref="D257:N257" si="14">$A$257*D245</f>
        <v>0</v>
      </c>
      <c r="E257" s="141">
        <f t="shared" si="14"/>
        <v>0</v>
      </c>
      <c r="F257" s="141">
        <f t="shared" si="14"/>
        <v>0</v>
      </c>
      <c r="G257" s="141">
        <f t="shared" si="14"/>
        <v>0</v>
      </c>
      <c r="H257" s="141">
        <f t="shared" si="14"/>
        <v>0</v>
      </c>
      <c r="I257" s="141">
        <f t="shared" si="14"/>
        <v>0</v>
      </c>
      <c r="J257" s="141">
        <f t="shared" si="14"/>
        <v>0</v>
      </c>
      <c r="K257" s="141">
        <f t="shared" si="14"/>
        <v>0</v>
      </c>
      <c r="L257" s="141">
        <f t="shared" si="14"/>
        <v>0</v>
      </c>
      <c r="M257" s="141">
        <f t="shared" si="14"/>
        <v>0</v>
      </c>
      <c r="N257" s="142">
        <f t="shared" si="14"/>
        <v>0</v>
      </c>
      <c r="O257" s="143"/>
      <c r="P257" s="143"/>
      <c r="Q257" s="144"/>
      <c r="R257" s="144"/>
      <c r="S257" s="144"/>
      <c r="T257" s="144"/>
      <c r="U257" s="144"/>
      <c r="V257" s="144"/>
      <c r="W257" s="144"/>
      <c r="X257" s="144"/>
      <c r="Y257" s="144"/>
      <c r="Z257" s="144"/>
      <c r="AA257" s="144"/>
      <c r="AB257" s="144"/>
      <c r="AC257" s="144"/>
      <c r="AD257" s="144"/>
      <c r="AE257" s="144"/>
      <c r="AF257" s="144"/>
      <c r="AG257" s="144"/>
      <c r="AH257" s="144"/>
      <c r="AI257" s="144"/>
      <c r="AJ257" s="144"/>
    </row>
    <row r="258" spans="1:36" s="145" customFormat="1" ht="18.75" x14ac:dyDescent="0.3">
      <c r="A258" s="136">
        <v>0.1111111111111111</v>
      </c>
      <c r="B258" s="137"/>
      <c r="C258" s="141">
        <f>$A$258*C246</f>
        <v>0</v>
      </c>
      <c r="D258" s="141">
        <f t="shared" ref="D258:N258" si="15">$A$258*D246</f>
        <v>0</v>
      </c>
      <c r="E258" s="141">
        <f t="shared" si="15"/>
        <v>0</v>
      </c>
      <c r="F258" s="141">
        <f t="shared" si="15"/>
        <v>0</v>
      </c>
      <c r="G258" s="141">
        <f t="shared" si="15"/>
        <v>0</v>
      </c>
      <c r="H258" s="141">
        <f t="shared" si="15"/>
        <v>0</v>
      </c>
      <c r="I258" s="141">
        <f t="shared" si="15"/>
        <v>0</v>
      </c>
      <c r="J258" s="141">
        <f t="shared" si="15"/>
        <v>0</v>
      </c>
      <c r="K258" s="141">
        <f t="shared" si="15"/>
        <v>0</v>
      </c>
      <c r="L258" s="141">
        <f t="shared" si="15"/>
        <v>0</v>
      </c>
      <c r="M258" s="141">
        <f t="shared" si="15"/>
        <v>0</v>
      </c>
      <c r="N258" s="142">
        <f t="shared" si="15"/>
        <v>0</v>
      </c>
      <c r="O258" s="143"/>
      <c r="P258" s="143"/>
      <c r="Q258" s="144"/>
      <c r="R258" s="144"/>
      <c r="S258" s="144"/>
      <c r="T258" s="144"/>
      <c r="U258" s="144"/>
      <c r="V258" s="144"/>
      <c r="W258" s="144"/>
      <c r="X258" s="144"/>
      <c r="Y258" s="144"/>
      <c r="Z258" s="144"/>
      <c r="AA258" s="144"/>
      <c r="AB258" s="144"/>
      <c r="AC258" s="144"/>
      <c r="AD258" s="144"/>
      <c r="AE258" s="144"/>
      <c r="AF258" s="144"/>
      <c r="AG258" s="144"/>
      <c r="AH258" s="144"/>
      <c r="AI258" s="144"/>
      <c r="AJ258" s="144"/>
    </row>
    <row r="259" spans="1:36" s="145" customFormat="1" ht="18.75" x14ac:dyDescent="0.3">
      <c r="A259" s="136">
        <v>0.1</v>
      </c>
      <c r="B259" s="137"/>
      <c r="C259" s="141">
        <f>$A$259*C247</f>
        <v>0</v>
      </c>
      <c r="D259" s="141">
        <f t="shared" ref="D259:N259" si="16">$A$259*D247</f>
        <v>0</v>
      </c>
      <c r="E259" s="141">
        <f t="shared" si="16"/>
        <v>0</v>
      </c>
      <c r="F259" s="141">
        <f t="shared" si="16"/>
        <v>0</v>
      </c>
      <c r="G259" s="141">
        <f t="shared" si="16"/>
        <v>0</v>
      </c>
      <c r="H259" s="141">
        <f t="shared" si="16"/>
        <v>0</v>
      </c>
      <c r="I259" s="141">
        <f t="shared" si="16"/>
        <v>0</v>
      </c>
      <c r="J259" s="141">
        <f t="shared" si="16"/>
        <v>0</v>
      </c>
      <c r="K259" s="141">
        <f t="shared" si="16"/>
        <v>0</v>
      </c>
      <c r="L259" s="141">
        <f t="shared" si="16"/>
        <v>0</v>
      </c>
      <c r="M259" s="141">
        <f t="shared" si="16"/>
        <v>0</v>
      </c>
      <c r="N259" s="142">
        <f t="shared" si="16"/>
        <v>0</v>
      </c>
      <c r="O259" s="143"/>
      <c r="P259" s="143"/>
      <c r="Q259" s="144"/>
      <c r="R259" s="144"/>
      <c r="S259" s="144"/>
      <c r="T259" s="144"/>
      <c r="U259" s="144"/>
      <c r="V259" s="144"/>
      <c r="W259" s="144"/>
      <c r="X259" s="144"/>
      <c r="Y259" s="144"/>
      <c r="Z259" s="144"/>
      <c r="AA259" s="144"/>
      <c r="AB259" s="144"/>
      <c r="AC259" s="144"/>
      <c r="AD259" s="144"/>
      <c r="AE259" s="144"/>
      <c r="AF259" s="144"/>
      <c r="AG259" s="144"/>
      <c r="AH259" s="144"/>
      <c r="AI259" s="144"/>
      <c r="AJ259" s="144"/>
    </row>
    <row r="260" spans="1:36" s="145" customFormat="1" ht="18.75" x14ac:dyDescent="0.3">
      <c r="A260" s="136">
        <v>9.0909090909090912E-2</v>
      </c>
      <c r="B260" s="137"/>
      <c r="C260" s="141">
        <f>$A$260*C248</f>
        <v>0</v>
      </c>
      <c r="D260" s="141">
        <f t="shared" ref="D260:N260" si="17">$A$260*D248</f>
        <v>0</v>
      </c>
      <c r="E260" s="141">
        <f t="shared" si="17"/>
        <v>0</v>
      </c>
      <c r="F260" s="141">
        <f t="shared" si="17"/>
        <v>0</v>
      </c>
      <c r="G260" s="141">
        <f t="shared" si="17"/>
        <v>0</v>
      </c>
      <c r="H260" s="141">
        <f t="shared" si="17"/>
        <v>0</v>
      </c>
      <c r="I260" s="141">
        <f t="shared" si="17"/>
        <v>0</v>
      </c>
      <c r="J260" s="141">
        <f t="shared" si="17"/>
        <v>0</v>
      </c>
      <c r="K260" s="141">
        <f t="shared" si="17"/>
        <v>0</v>
      </c>
      <c r="L260" s="141">
        <f t="shared" si="17"/>
        <v>0</v>
      </c>
      <c r="M260" s="141">
        <f t="shared" si="17"/>
        <v>0</v>
      </c>
      <c r="N260" s="142">
        <f t="shared" si="17"/>
        <v>0</v>
      </c>
      <c r="O260" s="143"/>
      <c r="P260" s="143"/>
      <c r="Q260" s="144"/>
      <c r="R260" s="144"/>
      <c r="S260" s="144"/>
      <c r="T260" s="144"/>
      <c r="U260" s="144"/>
      <c r="V260" s="144"/>
      <c r="W260" s="144"/>
      <c r="X260" s="144"/>
      <c r="Y260" s="144"/>
      <c r="Z260" s="144"/>
      <c r="AA260" s="144"/>
      <c r="AB260" s="144"/>
      <c r="AC260" s="144"/>
      <c r="AD260" s="144"/>
      <c r="AE260" s="144"/>
      <c r="AF260" s="144"/>
      <c r="AG260" s="144"/>
      <c r="AH260" s="144"/>
      <c r="AI260" s="144"/>
      <c r="AJ260" s="144"/>
    </row>
    <row r="261" spans="1:36" s="145" customFormat="1" ht="18.75" x14ac:dyDescent="0.3">
      <c r="A261" s="136">
        <v>8.3333333333333329E-2</v>
      </c>
      <c r="B261" s="137"/>
      <c r="C261" s="141">
        <f>$A$261*C249</f>
        <v>0</v>
      </c>
      <c r="D261" s="141">
        <f t="shared" ref="D261:N261" si="18">1/12*D249</f>
        <v>0</v>
      </c>
      <c r="E261" s="141">
        <f>1/12*E249</f>
        <v>0</v>
      </c>
      <c r="F261" s="141">
        <f t="shared" si="18"/>
        <v>0</v>
      </c>
      <c r="G261" s="141">
        <f t="shared" si="18"/>
        <v>0</v>
      </c>
      <c r="H261" s="141">
        <f t="shared" si="18"/>
        <v>0</v>
      </c>
      <c r="I261" s="141">
        <f t="shared" si="18"/>
        <v>0</v>
      </c>
      <c r="J261" s="141">
        <f t="shared" si="18"/>
        <v>0</v>
      </c>
      <c r="K261" s="141">
        <f t="shared" si="18"/>
        <v>0</v>
      </c>
      <c r="L261" s="141">
        <f t="shared" si="18"/>
        <v>0</v>
      </c>
      <c r="M261" s="141">
        <f t="shared" si="18"/>
        <v>0</v>
      </c>
      <c r="N261" s="142">
        <f t="shared" si="18"/>
        <v>0</v>
      </c>
      <c r="O261" s="143"/>
      <c r="P261" s="143"/>
      <c r="Q261" s="144"/>
      <c r="R261" s="144"/>
      <c r="S261" s="144"/>
      <c r="T261" s="144"/>
      <c r="U261" s="144"/>
      <c r="V261" s="144"/>
      <c r="W261" s="144"/>
      <c r="X261" s="144"/>
      <c r="Y261" s="144"/>
      <c r="Z261" s="144"/>
      <c r="AA261" s="144"/>
      <c r="AB261" s="144"/>
      <c r="AC261" s="144"/>
      <c r="AD261" s="144"/>
      <c r="AE261" s="144"/>
      <c r="AF261" s="144"/>
      <c r="AG261" s="144"/>
      <c r="AH261" s="144"/>
      <c r="AI261" s="144"/>
      <c r="AJ261" s="144"/>
    </row>
    <row r="262" spans="1:36" s="51" customFormat="1" ht="18.75" x14ac:dyDescent="0.3">
      <c r="C262" s="126"/>
      <c r="D262" s="127"/>
      <c r="E262" s="126"/>
      <c r="F262" s="126"/>
      <c r="G262" s="128"/>
      <c r="H262" s="126"/>
      <c r="I262" s="127"/>
      <c r="J262" s="126"/>
      <c r="K262" s="126"/>
      <c r="L262" s="126"/>
      <c r="M262" s="126"/>
      <c r="N262" s="12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</row>
    <row r="263" spans="1:36" s="51" customFormat="1" ht="18.75" x14ac:dyDescent="0.3">
      <c r="C263" s="146"/>
      <c r="D263" s="147"/>
      <c r="E263" s="146"/>
      <c r="F263" s="146"/>
      <c r="G263" s="148"/>
      <c r="H263" s="146"/>
      <c r="I263" s="147"/>
      <c r="J263" s="146"/>
      <c r="K263" s="146"/>
      <c r="L263" s="146"/>
      <c r="M263" s="146"/>
      <c r="N263" s="149"/>
      <c r="O263" s="137"/>
      <c r="P263" s="137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</row>
    <row r="264" spans="1:36" s="51" customFormat="1" ht="19.5" thickBot="1" x14ac:dyDescent="0.35">
      <c r="C264" s="126"/>
      <c r="D264" s="127"/>
      <c r="E264" s="126"/>
      <c r="F264" s="126"/>
      <c r="G264" s="128"/>
      <c r="H264" s="126"/>
      <c r="I264" s="127"/>
      <c r="J264" s="126"/>
      <c r="K264" s="126"/>
      <c r="L264" s="126"/>
      <c r="M264" s="126"/>
      <c r="N264" s="12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</row>
    <row r="265" spans="1:36" s="158" customFormat="1" ht="18.75" x14ac:dyDescent="0.3">
      <c r="A265" s="150" t="s">
        <v>55</v>
      </c>
      <c r="B265" s="151"/>
      <c r="C265" s="152">
        <f>SUM(C253:C261)</f>
        <v>0</v>
      </c>
      <c r="D265" s="153">
        <f t="shared" ref="D265:N265" si="19">SUM(D253:D261)</f>
        <v>0</v>
      </c>
      <c r="E265" s="154">
        <f t="shared" si="19"/>
        <v>0</v>
      </c>
      <c r="F265" s="155">
        <f>SUM(F253:F261)</f>
        <v>0</v>
      </c>
      <c r="G265" s="155">
        <f t="shared" si="19"/>
        <v>0</v>
      </c>
      <c r="H265" s="152">
        <f t="shared" si="19"/>
        <v>0</v>
      </c>
      <c r="I265" s="154">
        <f t="shared" si="19"/>
        <v>0</v>
      </c>
      <c r="J265" s="155">
        <f t="shared" si="19"/>
        <v>0</v>
      </c>
      <c r="K265" s="155">
        <f t="shared" si="19"/>
        <v>0</v>
      </c>
      <c r="L265" s="155">
        <f t="shared" si="19"/>
        <v>0</v>
      </c>
      <c r="M265" s="155">
        <f>SUM(M253:M261)</f>
        <v>0</v>
      </c>
      <c r="N265" s="156">
        <f t="shared" si="19"/>
        <v>0</v>
      </c>
      <c r="O265" s="157"/>
      <c r="P265" s="157"/>
      <c r="Q265" s="130"/>
      <c r="R265" s="130"/>
      <c r="S265" s="130"/>
      <c r="T265" s="130"/>
      <c r="U265" s="130"/>
      <c r="V265" s="130"/>
      <c r="W265" s="130"/>
      <c r="X265" s="130"/>
      <c r="Y265" s="130"/>
      <c r="Z265" s="130"/>
      <c r="AA265" s="130"/>
      <c r="AB265" s="130"/>
      <c r="AC265" s="130"/>
      <c r="AD265" s="130"/>
      <c r="AE265" s="130"/>
      <c r="AF265" s="130"/>
      <c r="AG265" s="130"/>
      <c r="AH265" s="130"/>
      <c r="AI265" s="130"/>
      <c r="AJ265" s="130"/>
    </row>
    <row r="266" spans="1:36" s="162" customFormat="1" ht="19.5" thickBot="1" x14ac:dyDescent="0.35">
      <c r="A266" s="159" t="s">
        <v>56</v>
      </c>
      <c r="B266" s="160"/>
      <c r="C266" s="161">
        <f>C251/70</f>
        <v>0</v>
      </c>
      <c r="D266" s="161">
        <f t="shared" ref="D266:N266" si="20">D251/70</f>
        <v>0</v>
      </c>
      <c r="E266" s="161">
        <f>E251/70</f>
        <v>0</v>
      </c>
      <c r="F266" s="161">
        <f t="shared" si="20"/>
        <v>0</v>
      </c>
      <c r="G266" s="161">
        <f t="shared" si="20"/>
        <v>0</v>
      </c>
      <c r="H266" s="161">
        <f t="shared" si="20"/>
        <v>0</v>
      </c>
      <c r="I266" s="161">
        <f t="shared" si="20"/>
        <v>0</v>
      </c>
      <c r="J266" s="161">
        <f t="shared" si="20"/>
        <v>0</v>
      </c>
      <c r="K266" s="161">
        <f t="shared" si="20"/>
        <v>0</v>
      </c>
      <c r="L266" s="161">
        <f t="shared" si="20"/>
        <v>0</v>
      </c>
      <c r="M266" s="161">
        <f t="shared" si="20"/>
        <v>0</v>
      </c>
      <c r="N266" s="161">
        <f t="shared" si="20"/>
        <v>0</v>
      </c>
      <c r="O266" s="130"/>
      <c r="P266" s="130"/>
      <c r="Q266" s="130"/>
      <c r="R266" s="130"/>
      <c r="S266" s="130"/>
      <c r="T266" s="130"/>
      <c r="U266" s="130"/>
      <c r="V266" s="130"/>
      <c r="W266" s="130"/>
      <c r="X266" s="130"/>
      <c r="Y266" s="130"/>
      <c r="Z266" s="130"/>
      <c r="AA266" s="130"/>
      <c r="AB266" s="130"/>
      <c r="AC266" s="130"/>
      <c r="AD266" s="130"/>
      <c r="AE266" s="130"/>
      <c r="AF266" s="130"/>
      <c r="AG266" s="130"/>
      <c r="AH266" s="130"/>
      <c r="AI266" s="130"/>
      <c r="AJ266" s="130"/>
    </row>
    <row r="268" spans="1:36" s="118" customFormat="1" ht="15.75" x14ac:dyDescent="0.25">
      <c r="C268" s="163"/>
      <c r="D268" s="163"/>
      <c r="E268" s="163"/>
      <c r="F268" s="163"/>
      <c r="G268" s="163"/>
      <c r="H268" s="163"/>
      <c r="I268" s="163"/>
      <c r="J268" s="163"/>
      <c r="K268" s="163"/>
      <c r="L268" s="163"/>
      <c r="M268" s="163"/>
      <c r="N268" s="163"/>
    </row>
    <row r="269" spans="1:36" s="166" customFormat="1" ht="15.75" hidden="1" x14ac:dyDescent="0.25">
      <c r="A269" s="164" t="s">
        <v>57</v>
      </c>
      <c r="B269" s="164"/>
      <c r="C269" s="164"/>
      <c r="D269" s="165">
        <f>SUM(C265:N265)/12</f>
        <v>0</v>
      </c>
      <c r="E269" s="163"/>
      <c r="F269" s="163"/>
      <c r="G269" s="163"/>
      <c r="H269" s="163"/>
      <c r="I269" s="163"/>
      <c r="J269" s="163"/>
      <c r="K269" s="163"/>
      <c r="L269" s="163"/>
      <c r="M269" s="163"/>
      <c r="N269" s="163"/>
      <c r="O269" s="118"/>
      <c r="P269" s="118"/>
    </row>
    <row r="270" spans="1:36" s="166" customFormat="1" ht="15.75" hidden="1" x14ac:dyDescent="0.25">
      <c r="A270" s="164" t="s">
        <v>58</v>
      </c>
      <c r="B270" s="164"/>
      <c r="C270" s="164"/>
      <c r="D270" s="165">
        <f>SUM(C266:N266)/12</f>
        <v>0</v>
      </c>
      <c r="E270" s="163"/>
      <c r="F270" s="163"/>
      <c r="G270" s="163"/>
      <c r="H270" s="163"/>
      <c r="I270" s="163"/>
      <c r="J270" s="163"/>
      <c r="K270" s="163"/>
      <c r="L270" s="163"/>
      <c r="M270" s="163"/>
      <c r="N270" s="163"/>
      <c r="O270" s="118"/>
      <c r="P270" s="118"/>
    </row>
    <row r="271" spans="1:36" s="166" customFormat="1" ht="15.75" hidden="1" x14ac:dyDescent="0.25"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163"/>
      <c r="O271" s="118"/>
      <c r="P271" s="118"/>
    </row>
    <row r="272" spans="1:36" s="112" customFormat="1" ht="15.75" hidden="1" x14ac:dyDescent="0.25">
      <c r="A272" s="117" t="s">
        <v>59</v>
      </c>
      <c r="B272" s="117"/>
      <c r="C272" s="167">
        <f>D269*S6</f>
        <v>0</v>
      </c>
      <c r="D272" s="168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9" t="s">
        <v>60</v>
      </c>
      <c r="P272" s="168"/>
      <c r="Q272" s="166"/>
      <c r="R272" s="166"/>
      <c r="S272" s="166"/>
      <c r="T272" s="166"/>
      <c r="U272" s="166"/>
      <c r="V272" s="166"/>
      <c r="W272" s="166"/>
      <c r="X272" s="166"/>
      <c r="Y272" s="166"/>
      <c r="Z272" s="166"/>
      <c r="AA272" s="166"/>
      <c r="AB272" s="166"/>
      <c r="AC272" s="166"/>
      <c r="AD272" s="166"/>
      <c r="AE272" s="166"/>
      <c r="AF272" s="166"/>
      <c r="AG272" s="166"/>
      <c r="AH272" s="166"/>
      <c r="AI272" s="166"/>
      <c r="AJ272" s="166"/>
    </row>
    <row r="273" spans="1:36" s="112" customFormat="1" ht="15.75" x14ac:dyDescent="0.25">
      <c r="A273" s="117"/>
      <c r="B273" s="117"/>
      <c r="C273" s="170">
        <v>1</v>
      </c>
      <c r="D273" s="170">
        <v>2</v>
      </c>
      <c r="E273" s="170">
        <v>3</v>
      </c>
      <c r="F273" s="170">
        <v>4</v>
      </c>
      <c r="G273" s="170">
        <v>5</v>
      </c>
      <c r="H273" s="170">
        <v>6</v>
      </c>
      <c r="I273" s="170">
        <v>7</v>
      </c>
      <c r="J273" s="170">
        <v>8</v>
      </c>
      <c r="K273" s="170">
        <v>9</v>
      </c>
      <c r="L273" s="170">
        <v>10</v>
      </c>
      <c r="M273" s="170">
        <v>11</v>
      </c>
      <c r="N273" s="170">
        <v>12</v>
      </c>
      <c r="O273" s="168"/>
      <c r="P273" s="168"/>
      <c r="Q273" s="166"/>
      <c r="R273" s="166"/>
      <c r="S273" s="166"/>
      <c r="T273" s="166"/>
      <c r="U273" s="166"/>
      <c r="V273" s="166"/>
      <c r="W273" s="166"/>
      <c r="X273" s="166"/>
      <c r="Y273" s="166"/>
      <c r="Z273" s="166"/>
      <c r="AA273" s="166"/>
      <c r="AB273" s="166"/>
      <c r="AC273" s="166"/>
      <c r="AD273" s="166"/>
      <c r="AE273" s="166"/>
      <c r="AF273" s="166"/>
      <c r="AG273" s="166"/>
      <c r="AH273" s="166"/>
      <c r="AI273" s="166"/>
      <c r="AJ273" s="166"/>
    </row>
    <row r="274" spans="1:36" s="112" customFormat="1" ht="15.75" x14ac:dyDescent="0.25">
      <c r="A274" s="344" t="s">
        <v>61</v>
      </c>
      <c r="B274" s="345"/>
      <c r="C274" s="171">
        <f>C265*0.9*$S$6</f>
        <v>0</v>
      </c>
      <c r="D274" s="171">
        <f t="shared" ref="D274:N274" si="21">D265*0.9*$S$6</f>
        <v>0</v>
      </c>
      <c r="E274" s="171">
        <f t="shared" si="21"/>
        <v>0</v>
      </c>
      <c r="F274" s="171">
        <f t="shared" si="21"/>
        <v>0</v>
      </c>
      <c r="G274" s="171">
        <f t="shared" si="21"/>
        <v>0</v>
      </c>
      <c r="H274" s="171">
        <f t="shared" si="21"/>
        <v>0</v>
      </c>
      <c r="I274" s="171">
        <f t="shared" si="21"/>
        <v>0</v>
      </c>
      <c r="J274" s="171">
        <f t="shared" si="21"/>
        <v>0</v>
      </c>
      <c r="K274" s="171">
        <f t="shared" si="21"/>
        <v>0</v>
      </c>
      <c r="L274" s="171">
        <f t="shared" si="21"/>
        <v>0</v>
      </c>
      <c r="M274" s="171">
        <f t="shared" si="21"/>
        <v>0</v>
      </c>
      <c r="N274" s="171">
        <f t="shared" si="21"/>
        <v>0</v>
      </c>
      <c r="O274" s="172"/>
      <c r="P274" s="168"/>
      <c r="Q274" s="166"/>
      <c r="R274" s="166"/>
      <c r="S274" s="166"/>
      <c r="T274" s="166"/>
      <c r="U274" s="166"/>
      <c r="V274" s="166"/>
      <c r="W274" s="166"/>
      <c r="X274" s="166"/>
      <c r="Y274" s="166"/>
      <c r="Z274" s="166"/>
      <c r="AA274" s="166"/>
      <c r="AB274" s="166"/>
      <c r="AC274" s="166"/>
      <c r="AD274" s="166"/>
      <c r="AE274" s="166"/>
      <c r="AF274" s="166"/>
      <c r="AG274" s="166"/>
      <c r="AH274" s="166"/>
      <c r="AI274" s="166"/>
      <c r="AJ274" s="166"/>
    </row>
    <row r="275" spans="1:36" s="112" customFormat="1" ht="15.75" x14ac:dyDescent="0.25">
      <c r="A275" s="344" t="s">
        <v>62</v>
      </c>
      <c r="B275" s="345"/>
      <c r="C275" s="173">
        <f>C265*0.1*$S$6</f>
        <v>0</v>
      </c>
      <c r="D275" s="173">
        <f t="shared" ref="D275:N275" si="22">D265*0.1*$S$6</f>
        <v>0</v>
      </c>
      <c r="E275" s="173">
        <f t="shared" si="22"/>
        <v>0</v>
      </c>
      <c r="F275" s="173">
        <f t="shared" si="22"/>
        <v>0</v>
      </c>
      <c r="G275" s="173">
        <f t="shared" si="22"/>
        <v>0</v>
      </c>
      <c r="H275" s="173">
        <f t="shared" si="22"/>
        <v>0</v>
      </c>
      <c r="I275" s="173">
        <f t="shared" si="22"/>
        <v>0</v>
      </c>
      <c r="J275" s="173">
        <f t="shared" si="22"/>
        <v>0</v>
      </c>
      <c r="K275" s="173">
        <f t="shared" si="22"/>
        <v>0</v>
      </c>
      <c r="L275" s="173">
        <f t="shared" si="22"/>
        <v>0</v>
      </c>
      <c r="M275" s="173">
        <f t="shared" si="22"/>
        <v>0</v>
      </c>
      <c r="N275" s="173">
        <f t="shared" si="22"/>
        <v>0</v>
      </c>
      <c r="O275" s="172">
        <f>SUM(C275:N275)/12</f>
        <v>0</v>
      </c>
      <c r="P275" s="168"/>
      <c r="Q275" s="166"/>
      <c r="R275" s="166"/>
      <c r="S275" s="166"/>
      <c r="T275" s="166"/>
      <c r="U275" s="166"/>
      <c r="V275" s="166"/>
      <c r="W275" s="166"/>
      <c r="X275" s="166"/>
      <c r="Y275" s="166"/>
      <c r="Z275" s="166"/>
      <c r="AA275" s="166"/>
      <c r="AB275" s="166"/>
      <c r="AC275" s="166"/>
      <c r="AD275" s="166"/>
      <c r="AE275" s="166"/>
      <c r="AF275" s="166"/>
      <c r="AG275" s="166"/>
      <c r="AH275" s="166"/>
      <c r="AI275" s="166"/>
      <c r="AJ275" s="166"/>
    </row>
    <row r="276" spans="1:36" ht="17.25" customHeight="1" x14ac:dyDescent="0.25">
      <c r="A276" s="346" t="s">
        <v>63</v>
      </c>
      <c r="B276" s="346"/>
      <c r="C276" s="173">
        <f>C266*$S$6</f>
        <v>0</v>
      </c>
      <c r="D276" s="173">
        <f t="shared" ref="D276:N276" si="23">D266*$S$6</f>
        <v>0</v>
      </c>
      <c r="E276" s="173">
        <f t="shared" si="23"/>
        <v>0</v>
      </c>
      <c r="F276" s="173">
        <f t="shared" si="23"/>
        <v>0</v>
      </c>
      <c r="G276" s="173">
        <f t="shared" si="23"/>
        <v>0</v>
      </c>
      <c r="H276" s="173">
        <f t="shared" si="23"/>
        <v>0</v>
      </c>
      <c r="I276" s="173">
        <f t="shared" si="23"/>
        <v>0</v>
      </c>
      <c r="J276" s="173">
        <f t="shared" si="23"/>
        <v>0</v>
      </c>
      <c r="K276" s="173">
        <f t="shared" si="23"/>
        <v>0</v>
      </c>
      <c r="L276" s="173">
        <f t="shared" si="23"/>
        <v>0</v>
      </c>
      <c r="M276" s="173">
        <f t="shared" si="23"/>
        <v>0</v>
      </c>
      <c r="N276" s="173">
        <f t="shared" si="23"/>
        <v>0</v>
      </c>
      <c r="O276" s="172"/>
      <c r="P276" s="54"/>
    </row>
    <row r="277" spans="1:36" s="55" customFormat="1" x14ac:dyDescent="0.2"/>
    <row r="278" spans="1:36" s="55" customFormat="1" x14ac:dyDescent="0.2"/>
    <row r="279" spans="1:36" s="55" customFormat="1" x14ac:dyDescent="0.2"/>
    <row r="280" spans="1:36" s="55" customFormat="1" x14ac:dyDescent="0.2"/>
    <row r="281" spans="1:36" s="51" customFormat="1" ht="18" customHeight="1" x14ac:dyDescent="0.3">
      <c r="A281" s="175" t="s">
        <v>64</v>
      </c>
      <c r="B281" s="176" t="s">
        <v>65</v>
      </c>
      <c r="D281" s="177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</row>
    <row r="282" spans="1:36" s="49" customFormat="1" ht="32.25" customHeight="1" x14ac:dyDescent="0.3">
      <c r="A282" s="130" t="s">
        <v>66</v>
      </c>
      <c r="B282" s="130" t="s">
        <v>67</v>
      </c>
      <c r="C282" s="157" t="s">
        <v>68</v>
      </c>
      <c r="D282" s="130"/>
      <c r="E282" s="347" t="s">
        <v>69</v>
      </c>
      <c r="F282" s="347"/>
      <c r="G282" s="178"/>
      <c r="H282" s="178"/>
      <c r="I282" s="178"/>
      <c r="J282" s="178"/>
      <c r="K282" s="178"/>
      <c r="L282" s="157"/>
      <c r="M282" s="157"/>
      <c r="N282" s="157"/>
      <c r="O282" s="157"/>
      <c r="P282" s="157"/>
    </row>
    <row r="283" spans="1:36" ht="15.75" x14ac:dyDescent="0.25">
      <c r="A283" s="179"/>
      <c r="B283" s="180"/>
      <c r="C283" s="348"/>
      <c r="D283" s="348"/>
      <c r="E283" s="343"/>
      <c r="F283" s="343"/>
      <c r="G283" s="349"/>
      <c r="H283" s="349"/>
      <c r="I283" s="181"/>
      <c r="J283" s="350"/>
      <c r="K283" s="350"/>
      <c r="L283" s="182"/>
      <c r="M283" s="182"/>
      <c r="N283" s="182"/>
      <c r="O283" s="182"/>
      <c r="P283" s="182"/>
      <c r="R283" s="174" t="s">
        <v>70</v>
      </c>
    </row>
    <row r="284" spans="1:36" ht="15.75" x14ac:dyDescent="0.25">
      <c r="A284" s="179"/>
      <c r="B284" s="180"/>
      <c r="C284" s="342"/>
      <c r="D284" s="342"/>
      <c r="E284" s="343"/>
      <c r="F284" s="343"/>
      <c r="G284" s="351"/>
      <c r="H284" s="351"/>
      <c r="I284" s="117"/>
      <c r="J284" s="350"/>
      <c r="K284" s="350"/>
      <c r="R284" s="174" t="s">
        <v>71</v>
      </c>
    </row>
    <row r="285" spans="1:36" ht="15.75" x14ac:dyDescent="0.25">
      <c r="A285" s="179"/>
      <c r="B285" s="183"/>
      <c r="C285" s="348"/>
      <c r="D285" s="348"/>
      <c r="E285" s="343"/>
      <c r="F285" s="343"/>
      <c r="G285" s="349"/>
      <c r="H285" s="349"/>
      <c r="I285" s="181"/>
      <c r="J285" s="350"/>
      <c r="K285" s="350"/>
      <c r="L285" s="182"/>
      <c r="M285" s="182"/>
      <c r="N285" s="182"/>
      <c r="O285" s="182"/>
      <c r="P285" s="182"/>
    </row>
    <row r="286" spans="1:36" ht="15.75" x14ac:dyDescent="0.25">
      <c r="A286" s="179"/>
      <c r="B286" s="183"/>
      <c r="C286" s="342"/>
      <c r="D286" s="342"/>
      <c r="E286" s="343"/>
      <c r="F286" s="343"/>
      <c r="G286" s="351"/>
      <c r="H286" s="351"/>
      <c r="I286" s="117"/>
      <c r="J286" s="350"/>
      <c r="K286" s="350"/>
    </row>
    <row r="287" spans="1:36" s="174" customFormat="1" ht="15.75" x14ac:dyDescent="0.25">
      <c r="A287" s="179"/>
      <c r="B287" s="183"/>
      <c r="C287" s="342"/>
      <c r="D287" s="342"/>
      <c r="E287" s="343"/>
      <c r="F287" s="343"/>
      <c r="G287" s="358"/>
      <c r="H287" s="358"/>
      <c r="I287" s="118"/>
      <c r="J287" s="350"/>
      <c r="K287" s="350"/>
    </row>
    <row r="288" spans="1:36" s="174" customFormat="1" ht="15.75" x14ac:dyDescent="0.25">
      <c r="A288" s="179"/>
      <c r="B288" s="183"/>
      <c r="C288" s="342"/>
      <c r="D288" s="342"/>
      <c r="E288" s="343"/>
      <c r="F288" s="343"/>
      <c r="G288" s="358"/>
      <c r="H288" s="358"/>
      <c r="I288" s="118"/>
      <c r="J288" s="350"/>
      <c r="K288" s="350"/>
    </row>
    <row r="289" spans="1:16" s="174" customFormat="1" ht="15.75" x14ac:dyDescent="0.25">
      <c r="A289" s="179"/>
      <c r="B289" s="183"/>
      <c r="C289" s="342"/>
      <c r="D289" s="342"/>
      <c r="E289" s="343"/>
      <c r="F289" s="343"/>
      <c r="G289" s="358"/>
      <c r="H289" s="358"/>
      <c r="I289" s="118"/>
      <c r="J289" s="350"/>
      <c r="K289" s="350"/>
    </row>
    <row r="290" spans="1:16" ht="15.75" x14ac:dyDescent="0.25">
      <c r="A290" s="179"/>
      <c r="B290" s="183"/>
      <c r="C290" s="342"/>
      <c r="D290" s="342"/>
      <c r="E290" s="343"/>
      <c r="F290" s="343"/>
      <c r="G290" s="351"/>
      <c r="H290" s="351"/>
      <c r="I290" s="117"/>
      <c r="J290" s="350"/>
      <c r="K290" s="350"/>
    </row>
    <row r="291" spans="1:16" ht="15.75" x14ac:dyDescent="0.25">
      <c r="A291" s="179"/>
      <c r="B291" s="183"/>
      <c r="C291" s="342"/>
      <c r="D291" s="342"/>
      <c r="E291" s="343"/>
      <c r="F291" s="343"/>
      <c r="G291" s="358"/>
      <c r="H291" s="358"/>
      <c r="I291" s="117"/>
      <c r="J291" s="350"/>
      <c r="K291" s="350"/>
    </row>
    <row r="292" spans="1:16" ht="15.75" x14ac:dyDescent="0.25">
      <c r="A292" s="179"/>
      <c r="B292" s="183"/>
      <c r="C292" s="348"/>
      <c r="D292" s="348"/>
      <c r="E292" s="343"/>
      <c r="F292" s="343"/>
      <c r="G292" s="349"/>
      <c r="H292" s="349"/>
      <c r="I292" s="181"/>
      <c r="J292" s="350"/>
      <c r="K292" s="350"/>
      <c r="L292" s="182"/>
      <c r="M292" s="182"/>
      <c r="N292" s="182"/>
      <c r="O292" s="182"/>
      <c r="P292" s="182"/>
    </row>
    <row r="293" spans="1:16" ht="15.75" x14ac:dyDescent="0.25">
      <c r="A293" s="179"/>
      <c r="B293" s="183"/>
      <c r="C293" s="342"/>
      <c r="D293" s="342"/>
      <c r="E293" s="343"/>
      <c r="F293" s="343"/>
      <c r="G293" s="351"/>
      <c r="H293" s="351"/>
      <c r="I293" s="117"/>
      <c r="J293" s="350"/>
      <c r="K293" s="350"/>
    </row>
    <row r="294" spans="1:16" s="174" customFormat="1" ht="15.75" x14ac:dyDescent="0.25">
      <c r="A294" s="179"/>
      <c r="B294" s="183"/>
      <c r="C294" s="342"/>
      <c r="D294" s="342"/>
      <c r="E294" s="343"/>
      <c r="F294" s="343"/>
      <c r="G294" s="358"/>
      <c r="H294" s="358"/>
      <c r="I294" s="118"/>
      <c r="J294" s="350"/>
      <c r="K294" s="350"/>
    </row>
    <row r="295" spans="1:16" s="174" customFormat="1" ht="15.75" x14ac:dyDescent="0.25">
      <c r="A295" s="179"/>
      <c r="B295" s="183"/>
      <c r="C295" s="342"/>
      <c r="D295" s="342"/>
      <c r="E295" s="343"/>
      <c r="F295" s="343"/>
      <c r="G295" s="358"/>
      <c r="H295" s="358"/>
      <c r="I295" s="118"/>
      <c r="J295" s="350"/>
      <c r="K295" s="350"/>
    </row>
    <row r="296" spans="1:16" s="174" customFormat="1" ht="15.75" x14ac:dyDescent="0.25">
      <c r="A296" s="179"/>
      <c r="B296" s="183"/>
      <c r="C296" s="342"/>
      <c r="D296" s="342"/>
      <c r="E296" s="343"/>
      <c r="F296" s="343"/>
      <c r="G296" s="358"/>
      <c r="H296" s="358"/>
      <c r="I296" s="118"/>
      <c r="J296" s="350"/>
      <c r="K296" s="350"/>
    </row>
    <row r="297" spans="1:16" ht="15.75" x14ac:dyDescent="0.25">
      <c r="A297" s="179"/>
      <c r="B297" s="183"/>
      <c r="C297" s="342"/>
      <c r="D297" s="342"/>
      <c r="E297" s="343"/>
      <c r="F297" s="343"/>
      <c r="G297" s="351"/>
      <c r="H297" s="351"/>
      <c r="I297" s="117"/>
      <c r="J297" s="350"/>
      <c r="K297" s="350"/>
    </row>
    <row r="298" spans="1:16" ht="15.75" x14ac:dyDescent="0.25">
      <c r="A298" s="179"/>
      <c r="B298" s="183"/>
      <c r="C298" s="342"/>
      <c r="D298" s="342"/>
      <c r="E298" s="343"/>
      <c r="F298" s="343"/>
      <c r="G298" s="358"/>
      <c r="H298" s="358"/>
      <c r="I298" s="117"/>
      <c r="J298" s="350"/>
      <c r="K298" s="350"/>
    </row>
    <row r="299" spans="1:16" s="174" customFormat="1" ht="15.75" x14ac:dyDescent="0.25">
      <c r="A299" s="179"/>
      <c r="B299" s="183"/>
      <c r="C299" s="342"/>
      <c r="D299" s="342"/>
      <c r="E299" s="343"/>
      <c r="F299" s="343"/>
      <c r="G299" s="358"/>
      <c r="H299" s="358"/>
      <c r="I299" s="118"/>
      <c r="J299" s="350"/>
      <c r="K299" s="350"/>
    </row>
    <row r="300" spans="1:16" s="186" customFormat="1" ht="15.75" x14ac:dyDescent="0.25">
      <c r="A300" s="179"/>
      <c r="B300" s="301"/>
      <c r="C300" s="342"/>
      <c r="D300" s="342"/>
      <c r="E300" s="343"/>
      <c r="F300" s="343"/>
      <c r="G300" s="359"/>
      <c r="H300" s="359"/>
      <c r="I300" s="184"/>
      <c r="J300" s="350"/>
      <c r="K300" s="350"/>
      <c r="L300" s="185"/>
      <c r="M300" s="185"/>
      <c r="N300" s="185"/>
      <c r="O300" s="185"/>
      <c r="P300" s="185"/>
    </row>
    <row r="301" spans="1:16" s="174" customFormat="1" ht="15.75" x14ac:dyDescent="0.25">
      <c r="A301" s="179"/>
      <c r="B301" s="183"/>
      <c r="C301" s="342"/>
      <c r="D301" s="342"/>
      <c r="E301" s="343"/>
      <c r="F301" s="343"/>
      <c r="G301" s="358"/>
      <c r="H301" s="358"/>
      <c r="I301" s="118"/>
      <c r="J301" s="350"/>
      <c r="K301" s="350"/>
    </row>
    <row r="302" spans="1:16" ht="15.75" x14ac:dyDescent="0.25">
      <c r="A302" s="179"/>
      <c r="B302" s="180"/>
      <c r="C302" s="342" t="s">
        <v>72</v>
      </c>
      <c r="D302" s="342"/>
      <c r="E302" s="343"/>
      <c r="F302" s="343"/>
      <c r="G302" s="351"/>
      <c r="H302" s="351"/>
      <c r="I302" s="117"/>
      <c r="J302" s="350"/>
      <c r="K302" s="350"/>
    </row>
    <row r="303" spans="1:16" ht="15.75" x14ac:dyDescent="0.25">
      <c r="A303" s="179"/>
      <c r="B303" s="183"/>
      <c r="C303" s="348"/>
      <c r="D303" s="348"/>
      <c r="E303" s="343"/>
      <c r="F303" s="343"/>
      <c r="G303" s="349"/>
      <c r="H303" s="349"/>
      <c r="I303" s="181"/>
      <c r="J303" s="350"/>
      <c r="K303" s="350"/>
      <c r="L303" s="182"/>
      <c r="M303" s="182"/>
      <c r="N303" s="182"/>
      <c r="O303" s="182"/>
      <c r="P303" s="182"/>
    </row>
    <row r="304" spans="1:16" ht="15.75" x14ac:dyDescent="0.25">
      <c r="A304" s="179"/>
      <c r="B304" s="183"/>
      <c r="C304" s="342"/>
      <c r="D304" s="342"/>
      <c r="E304" s="343"/>
      <c r="F304" s="343"/>
      <c r="G304" s="351"/>
      <c r="H304" s="351"/>
      <c r="I304" s="117"/>
      <c r="J304" s="350"/>
      <c r="K304" s="350"/>
    </row>
    <row r="305" spans="1:11" s="174" customFormat="1" ht="15.75" x14ac:dyDescent="0.25">
      <c r="A305" s="179"/>
      <c r="B305" s="183"/>
      <c r="C305" s="342"/>
      <c r="D305" s="342"/>
      <c r="E305" s="343"/>
      <c r="F305" s="343"/>
      <c r="G305" s="358"/>
      <c r="H305" s="358"/>
      <c r="I305" s="118"/>
      <c r="J305" s="350"/>
      <c r="K305" s="350"/>
    </row>
    <row r="306" spans="1:11" s="174" customFormat="1" ht="15.75" x14ac:dyDescent="0.25">
      <c r="A306" s="179"/>
      <c r="B306" s="183"/>
      <c r="C306" s="342"/>
      <c r="D306" s="342"/>
      <c r="E306" s="343"/>
      <c r="F306" s="343"/>
      <c r="G306" s="358"/>
      <c r="H306" s="358"/>
      <c r="I306" s="118"/>
      <c r="J306" s="350"/>
      <c r="K306" s="350"/>
    </row>
    <row r="307" spans="1:11" s="174" customFormat="1" ht="15.75" x14ac:dyDescent="0.25">
      <c r="A307" s="179"/>
      <c r="B307" s="183"/>
      <c r="C307" s="342"/>
      <c r="D307" s="342"/>
      <c r="E307" s="343"/>
      <c r="F307" s="343"/>
      <c r="G307" s="358"/>
      <c r="H307" s="358"/>
      <c r="I307" s="118"/>
      <c r="J307" s="350"/>
      <c r="K307" s="350"/>
    </row>
    <row r="308" spans="1:11" ht="15.75" x14ac:dyDescent="0.25">
      <c r="A308" s="179"/>
      <c r="B308" s="183"/>
      <c r="C308" s="342"/>
      <c r="D308" s="342"/>
      <c r="E308" s="343"/>
      <c r="F308" s="343"/>
      <c r="G308" s="351"/>
      <c r="H308" s="351"/>
      <c r="I308" s="117"/>
      <c r="J308" s="350"/>
      <c r="K308" s="350"/>
    </row>
    <row r="309" spans="1:11" ht="15.75" x14ac:dyDescent="0.25">
      <c r="A309" s="179"/>
      <c r="B309" s="183"/>
      <c r="C309" s="342"/>
      <c r="D309" s="342"/>
      <c r="E309" s="343"/>
      <c r="F309" s="343"/>
      <c r="G309" s="358"/>
      <c r="H309" s="358"/>
      <c r="I309" s="117"/>
      <c r="J309" s="350"/>
      <c r="K309" s="350"/>
    </row>
    <row r="310" spans="1:11" ht="15.75" hidden="1" x14ac:dyDescent="0.25">
      <c r="A310" s="179"/>
      <c r="B310" s="180"/>
      <c r="C310" s="342" t="s">
        <v>72</v>
      </c>
      <c r="D310" s="342"/>
      <c r="E310" s="343"/>
      <c r="F310" s="343"/>
      <c r="G310" s="351"/>
      <c r="H310" s="351"/>
      <c r="I310" s="117"/>
      <c r="J310" s="350"/>
      <c r="K310" s="350"/>
    </row>
    <row r="311" spans="1:11" s="174" customFormat="1" ht="15.75" hidden="1" x14ac:dyDescent="0.25">
      <c r="A311" s="179"/>
      <c r="B311" s="183"/>
      <c r="C311" s="342"/>
      <c r="D311" s="342"/>
      <c r="E311" s="343"/>
      <c r="F311" s="343"/>
      <c r="G311" s="358"/>
      <c r="H311" s="358"/>
      <c r="I311" s="118"/>
      <c r="J311" s="350"/>
      <c r="K311" s="350"/>
    </row>
    <row r="312" spans="1:11" s="174" customFormat="1" ht="15.75" hidden="1" x14ac:dyDescent="0.25">
      <c r="A312" s="179"/>
      <c r="B312" s="183"/>
      <c r="C312" s="342"/>
      <c r="D312" s="342"/>
      <c r="E312" s="343"/>
      <c r="F312" s="343"/>
      <c r="G312" s="300"/>
      <c r="H312" s="300"/>
      <c r="I312" s="118"/>
      <c r="J312" s="298"/>
      <c r="K312" s="298"/>
    </row>
    <row r="313" spans="1:11" s="174" customFormat="1" ht="15.75" hidden="1" x14ac:dyDescent="0.25">
      <c r="A313" s="179"/>
      <c r="B313" s="183"/>
      <c r="C313" s="342"/>
      <c r="D313" s="342"/>
      <c r="E313" s="343"/>
      <c r="F313" s="343"/>
      <c r="G313" s="300"/>
      <c r="H313" s="300"/>
      <c r="I313" s="118"/>
      <c r="J313" s="298"/>
      <c r="K313" s="298"/>
    </row>
    <row r="314" spans="1:11" s="174" customFormat="1" ht="15.75" hidden="1" x14ac:dyDescent="0.25">
      <c r="A314" s="179"/>
      <c r="B314" s="183"/>
      <c r="C314" s="342"/>
      <c r="D314" s="342"/>
      <c r="E314" s="343"/>
      <c r="F314" s="343"/>
      <c r="G314" s="300"/>
      <c r="H314" s="300"/>
      <c r="I314" s="118"/>
      <c r="J314" s="298"/>
      <c r="K314" s="298"/>
    </row>
    <row r="315" spans="1:11" s="174" customFormat="1" ht="15.75" hidden="1" x14ac:dyDescent="0.25">
      <c r="A315" s="179"/>
      <c r="B315" s="183"/>
      <c r="C315" s="342"/>
      <c r="D315" s="342"/>
      <c r="E315" s="343"/>
      <c r="F315" s="343"/>
      <c r="G315" s="300"/>
      <c r="H315" s="300"/>
      <c r="I315" s="118"/>
      <c r="J315" s="298"/>
      <c r="K315" s="298"/>
    </row>
    <row r="316" spans="1:11" s="174" customFormat="1" ht="15.75" hidden="1" x14ac:dyDescent="0.25">
      <c r="A316" s="179"/>
      <c r="B316" s="183"/>
      <c r="C316" s="342"/>
      <c r="D316" s="342"/>
      <c r="E316" s="343"/>
      <c r="F316" s="343"/>
      <c r="G316" s="300"/>
      <c r="H316" s="300"/>
      <c r="I316" s="118"/>
      <c r="J316" s="298"/>
      <c r="K316" s="298"/>
    </row>
    <row r="317" spans="1:11" s="174" customFormat="1" ht="15.75" hidden="1" x14ac:dyDescent="0.25">
      <c r="A317" s="179"/>
      <c r="B317" s="183"/>
      <c r="C317" s="342"/>
      <c r="D317" s="342"/>
      <c r="E317" s="343"/>
      <c r="F317" s="343"/>
      <c r="G317" s="300"/>
      <c r="H317" s="300"/>
      <c r="I317" s="118"/>
      <c r="J317" s="298"/>
      <c r="K317" s="298"/>
    </row>
    <row r="318" spans="1:11" s="174" customFormat="1" ht="15.75" hidden="1" x14ac:dyDescent="0.25">
      <c r="A318" s="179"/>
      <c r="B318" s="183"/>
      <c r="C318" s="342"/>
      <c r="D318" s="342"/>
      <c r="E318" s="343"/>
      <c r="F318" s="343"/>
      <c r="G318" s="300"/>
      <c r="H318" s="300"/>
      <c r="I318" s="118"/>
      <c r="J318" s="298"/>
      <c r="K318" s="298"/>
    </row>
    <row r="319" spans="1:11" s="174" customFormat="1" ht="15.75" hidden="1" x14ac:dyDescent="0.25">
      <c r="A319" s="179"/>
      <c r="B319" s="183"/>
      <c r="C319" s="342"/>
      <c r="D319" s="342"/>
      <c r="E319" s="343"/>
      <c r="F319" s="343"/>
      <c r="G319" s="300"/>
      <c r="H319" s="300"/>
      <c r="I319" s="118"/>
      <c r="J319" s="298"/>
      <c r="K319" s="298"/>
    </row>
    <row r="320" spans="1:11" s="174" customFormat="1" ht="15.75" hidden="1" x14ac:dyDescent="0.25">
      <c r="A320" s="179"/>
      <c r="B320" s="183"/>
      <c r="C320" s="342"/>
      <c r="D320" s="342"/>
      <c r="E320" s="343"/>
      <c r="F320" s="343"/>
      <c r="G320" s="300"/>
      <c r="H320" s="300"/>
      <c r="I320" s="118"/>
      <c r="J320" s="298"/>
      <c r="K320" s="298"/>
    </row>
    <row r="321" spans="1:36" s="174" customFormat="1" ht="15.75" hidden="1" x14ac:dyDescent="0.25">
      <c r="A321" s="179"/>
      <c r="B321" s="183"/>
      <c r="C321" s="342"/>
      <c r="D321" s="342"/>
      <c r="E321" s="343"/>
      <c r="F321" s="343"/>
      <c r="G321" s="300"/>
      <c r="H321" s="300"/>
      <c r="I321" s="118"/>
      <c r="J321" s="298"/>
      <c r="K321" s="298"/>
    </row>
    <row r="322" spans="1:36" s="174" customFormat="1" ht="15.75" hidden="1" x14ac:dyDescent="0.25">
      <c r="A322" s="179"/>
      <c r="B322" s="183"/>
      <c r="C322" s="342"/>
      <c r="D322" s="342"/>
      <c r="E322" s="343"/>
      <c r="F322" s="343"/>
      <c r="G322" s="300"/>
      <c r="H322" s="300"/>
      <c r="I322" s="118"/>
      <c r="J322" s="298"/>
      <c r="K322" s="298"/>
    </row>
    <row r="323" spans="1:36" s="174" customFormat="1" ht="15.75" hidden="1" x14ac:dyDescent="0.25">
      <c r="A323" s="179"/>
      <c r="B323" s="183"/>
      <c r="C323" s="342"/>
      <c r="D323" s="342"/>
      <c r="E323" s="343"/>
      <c r="F323" s="343"/>
      <c r="G323" s="300"/>
      <c r="H323" s="300"/>
      <c r="I323" s="118"/>
      <c r="J323" s="298"/>
      <c r="K323" s="298"/>
    </row>
    <row r="324" spans="1:36" s="186" customFormat="1" ht="15.75" hidden="1" x14ac:dyDescent="0.25">
      <c r="A324" s="179"/>
      <c r="B324" s="301"/>
      <c r="C324" s="342"/>
      <c r="D324" s="342"/>
      <c r="E324" s="343"/>
      <c r="F324" s="343"/>
      <c r="G324" s="359"/>
      <c r="H324" s="359"/>
      <c r="I324" s="184"/>
      <c r="J324" s="350"/>
      <c r="K324" s="350"/>
      <c r="L324" s="185"/>
      <c r="M324" s="185"/>
      <c r="N324" s="185"/>
      <c r="O324" s="185"/>
      <c r="P324" s="185"/>
    </row>
    <row r="325" spans="1:36" s="174" customFormat="1" ht="15.75" x14ac:dyDescent="0.25">
      <c r="A325" s="187"/>
      <c r="B325" s="166"/>
      <c r="C325" s="166"/>
      <c r="D325" s="166"/>
      <c r="E325" s="166"/>
      <c r="F325" s="166"/>
      <c r="G325" s="361"/>
      <c r="H325" s="361"/>
      <c r="I325" s="166"/>
      <c r="J325" s="362"/>
      <c r="K325" s="362"/>
    </row>
    <row r="326" spans="1:36" s="51" customFormat="1" ht="18" customHeight="1" x14ac:dyDescent="0.3">
      <c r="A326" s="175" t="s">
        <v>73</v>
      </c>
      <c r="B326" s="188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</row>
    <row r="327" spans="1:36" s="49" customFormat="1" ht="32.25" customHeight="1" x14ac:dyDescent="0.3">
      <c r="A327" s="130" t="s">
        <v>66</v>
      </c>
      <c r="B327" s="130" t="s">
        <v>67</v>
      </c>
      <c r="C327" s="157" t="s">
        <v>68</v>
      </c>
      <c r="D327" s="130"/>
      <c r="E327" s="347" t="s">
        <v>69</v>
      </c>
      <c r="F327" s="347"/>
      <c r="G327" s="178"/>
      <c r="H327" s="178"/>
      <c r="I327" s="178"/>
      <c r="J327" s="178"/>
      <c r="K327" s="178"/>
      <c r="L327" s="157"/>
      <c r="M327" s="157"/>
      <c r="N327" s="157"/>
      <c r="O327" s="157"/>
      <c r="P327" s="157"/>
    </row>
    <row r="328" spans="1:36" ht="15.75" x14ac:dyDescent="0.25">
      <c r="A328" s="179"/>
      <c r="B328" s="180"/>
      <c r="C328" s="348"/>
      <c r="D328" s="348"/>
      <c r="E328" s="360"/>
      <c r="F328" s="360"/>
      <c r="G328" s="349"/>
      <c r="H328" s="349"/>
      <c r="I328" s="181"/>
      <c r="J328" s="350"/>
      <c r="K328" s="350"/>
      <c r="L328" s="182"/>
      <c r="M328" s="182"/>
      <c r="N328" s="182"/>
      <c r="O328" s="182"/>
      <c r="P328" s="182"/>
    </row>
    <row r="329" spans="1:36" ht="15.75" x14ac:dyDescent="0.25">
      <c r="A329" s="179"/>
      <c r="B329" s="183"/>
      <c r="C329" s="342"/>
      <c r="D329" s="342"/>
      <c r="E329" s="360"/>
      <c r="F329" s="360"/>
      <c r="G329" s="351"/>
      <c r="H329" s="351"/>
      <c r="I329" s="117"/>
      <c r="J329" s="350"/>
      <c r="K329" s="350"/>
    </row>
    <row r="330" spans="1:36" ht="15.75" x14ac:dyDescent="0.25">
      <c r="A330" s="179"/>
      <c r="B330" s="183"/>
      <c r="C330" s="342"/>
      <c r="D330" s="342"/>
      <c r="E330" s="360"/>
      <c r="F330" s="360"/>
      <c r="G330" s="299"/>
      <c r="H330" s="299"/>
      <c r="I330" s="117"/>
      <c r="J330" s="298"/>
      <c r="K330" s="298"/>
    </row>
    <row r="331" spans="1:36" ht="15.75" x14ac:dyDescent="0.25">
      <c r="A331" s="179"/>
      <c r="B331" s="183"/>
      <c r="C331" s="342"/>
      <c r="D331" s="342"/>
      <c r="E331" s="360"/>
      <c r="F331" s="360"/>
      <c r="G331" s="299"/>
      <c r="H331" s="299"/>
      <c r="I331" s="117"/>
      <c r="J331" s="298"/>
      <c r="K331" s="298"/>
    </row>
    <row r="332" spans="1:36" ht="15.75" x14ac:dyDescent="0.25">
      <c r="A332" s="179"/>
      <c r="B332" s="183"/>
      <c r="C332" s="342"/>
      <c r="D332" s="342"/>
      <c r="E332" s="360"/>
      <c r="F332" s="360"/>
      <c r="G332" s="299"/>
      <c r="H332" s="299"/>
      <c r="I332" s="117"/>
      <c r="J332" s="298"/>
      <c r="K332" s="298"/>
    </row>
    <row r="333" spans="1:36" ht="15.75" hidden="1" x14ac:dyDescent="0.25">
      <c r="A333" s="179"/>
      <c r="B333" s="183"/>
      <c r="C333" s="342"/>
      <c r="D333" s="342"/>
      <c r="E333" s="360"/>
      <c r="F333" s="360"/>
      <c r="G333" s="299"/>
      <c r="H333" s="299"/>
      <c r="I333" s="117"/>
      <c r="J333" s="298"/>
      <c r="K333" s="298"/>
    </row>
    <row r="334" spans="1:36" ht="15.75" hidden="1" x14ac:dyDescent="0.25">
      <c r="A334" s="179"/>
      <c r="B334" s="183"/>
      <c r="C334" s="342"/>
      <c r="D334" s="342"/>
      <c r="E334" s="360"/>
      <c r="F334" s="360"/>
      <c r="G334" s="351"/>
      <c r="H334" s="351"/>
      <c r="I334" s="117"/>
      <c r="J334" s="350"/>
      <c r="K334" s="350"/>
    </row>
    <row r="335" spans="1:36" s="174" customFormat="1" ht="15.75" x14ac:dyDescent="0.25">
      <c r="A335" s="187"/>
      <c r="B335" s="187"/>
      <c r="C335" s="189"/>
      <c r="D335" s="189"/>
      <c r="E335" s="189"/>
      <c r="F335" s="189"/>
      <c r="G335" s="189"/>
      <c r="H335" s="189"/>
      <c r="I335" s="189"/>
      <c r="J335" s="362"/>
      <c r="K335" s="362"/>
      <c r="L335" s="190"/>
      <c r="M335" s="190"/>
      <c r="N335" s="190"/>
      <c r="O335" s="190"/>
      <c r="P335" s="190"/>
    </row>
    <row r="336" spans="1:36" s="51" customFormat="1" ht="18.75" x14ac:dyDescent="0.3">
      <c r="A336" s="130"/>
      <c r="J336" s="191"/>
      <c r="K336" s="192"/>
      <c r="L336" s="53"/>
      <c r="M336" s="53"/>
      <c r="N336" s="53"/>
      <c r="O336" s="53"/>
      <c r="P336" s="53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</row>
    <row r="337" spans="1:44" ht="18.75" x14ac:dyDescent="0.3">
      <c r="A337" s="158" t="s">
        <v>74</v>
      </c>
      <c r="C337" s="193">
        <v>1</v>
      </c>
      <c r="D337" s="193">
        <v>2</v>
      </c>
      <c r="E337" s="193">
        <v>3</v>
      </c>
      <c r="F337" s="193">
        <v>4</v>
      </c>
      <c r="G337" s="193">
        <v>5</v>
      </c>
      <c r="H337" s="193">
        <v>6</v>
      </c>
      <c r="I337" s="193">
        <v>7</v>
      </c>
      <c r="J337" s="193">
        <v>8</v>
      </c>
      <c r="K337" s="193">
        <v>9</v>
      </c>
      <c r="L337" s="193">
        <v>10</v>
      </c>
      <c r="M337" s="193">
        <v>11</v>
      </c>
      <c r="N337" s="193">
        <v>12</v>
      </c>
      <c r="O337" s="256" t="s">
        <v>110</v>
      </c>
      <c r="P337" s="194" t="s">
        <v>75</v>
      </c>
    </row>
    <row r="338" spans="1:44" ht="18.75" x14ac:dyDescent="0.3">
      <c r="A338" s="340">
        <f t="shared" ref="A338:A379" si="24">A283</f>
        <v>0</v>
      </c>
      <c r="B338" s="341"/>
      <c r="C338" s="195"/>
      <c r="D338" s="195"/>
      <c r="E338" s="195"/>
      <c r="F338" s="195"/>
      <c r="G338" s="195"/>
      <c r="H338" s="195"/>
      <c r="I338" s="195"/>
      <c r="J338" s="195"/>
      <c r="K338" s="195"/>
      <c r="L338" s="195"/>
      <c r="M338" s="195"/>
      <c r="N338" s="195"/>
      <c r="O338" s="196">
        <f>SUM(C338:N338)/12</f>
        <v>0</v>
      </c>
      <c r="P338" s="197">
        <f t="shared" ref="P338:P366" si="25">E283*O338/$S$6</f>
        <v>0</v>
      </c>
    </row>
    <row r="339" spans="1:44" ht="15.75" customHeight="1" x14ac:dyDescent="0.3">
      <c r="A339" s="340">
        <f t="shared" si="24"/>
        <v>0</v>
      </c>
      <c r="B339" s="341"/>
      <c r="C339" s="195"/>
      <c r="D339" s="195"/>
      <c r="E339" s="195"/>
      <c r="F339" s="195"/>
      <c r="G339" s="195"/>
      <c r="H339" s="195"/>
      <c r="I339" s="195"/>
      <c r="J339" s="195"/>
      <c r="K339" s="195"/>
      <c r="L339" s="195"/>
      <c r="M339" s="195"/>
      <c r="N339" s="195"/>
      <c r="O339" s="196">
        <f t="shared" ref="O339:O379" si="26">SUM(C339:N339)/12</f>
        <v>0</v>
      </c>
      <c r="P339" s="197">
        <f t="shared" si="25"/>
        <v>0</v>
      </c>
    </row>
    <row r="340" spans="1:44" ht="15.75" customHeight="1" x14ac:dyDescent="0.3">
      <c r="A340" s="340">
        <f t="shared" si="24"/>
        <v>0</v>
      </c>
      <c r="B340" s="341"/>
      <c r="C340" s="195"/>
      <c r="D340" s="195"/>
      <c r="E340" s="195"/>
      <c r="F340" s="195"/>
      <c r="G340" s="195"/>
      <c r="H340" s="195"/>
      <c r="I340" s="195"/>
      <c r="J340" s="195"/>
      <c r="K340" s="195"/>
      <c r="L340" s="195"/>
      <c r="M340" s="195"/>
      <c r="N340" s="195"/>
      <c r="O340" s="196">
        <f t="shared" si="26"/>
        <v>0</v>
      </c>
      <c r="P340" s="197">
        <f t="shared" si="25"/>
        <v>0</v>
      </c>
    </row>
    <row r="341" spans="1:44" s="198" customFormat="1" ht="18.75" x14ac:dyDescent="0.3">
      <c r="A341" s="340">
        <f t="shared" si="24"/>
        <v>0</v>
      </c>
      <c r="B341" s="341"/>
      <c r="C341" s="195"/>
      <c r="D341" s="195"/>
      <c r="E341" s="195"/>
      <c r="F341" s="195"/>
      <c r="G341" s="195"/>
      <c r="H341" s="195"/>
      <c r="I341" s="195"/>
      <c r="J341" s="195"/>
      <c r="K341" s="195"/>
      <c r="L341" s="195"/>
      <c r="M341" s="195"/>
      <c r="N341" s="195"/>
      <c r="O341" s="196">
        <f t="shared" si="26"/>
        <v>0</v>
      </c>
      <c r="P341" s="197">
        <f t="shared" si="25"/>
        <v>0</v>
      </c>
      <c r="Q341" s="174"/>
      <c r="R341" s="174"/>
      <c r="S341" s="174"/>
      <c r="T341" s="174"/>
      <c r="U341" s="174"/>
      <c r="V341" s="174"/>
      <c r="W341" s="174"/>
      <c r="X341" s="174"/>
      <c r="Y341" s="174"/>
      <c r="Z341" s="174"/>
      <c r="AA341" s="174"/>
      <c r="AB341" s="174"/>
      <c r="AC341" s="174"/>
      <c r="AD341" s="174"/>
      <c r="AE341" s="174"/>
      <c r="AF341" s="174"/>
      <c r="AG341" s="174"/>
      <c r="AH341" s="174"/>
      <c r="AI341" s="174"/>
      <c r="AJ341" s="174"/>
      <c r="AK341" s="53"/>
      <c r="AL341" s="53"/>
      <c r="AM341" s="53"/>
      <c r="AN341" s="53"/>
      <c r="AO341" s="53"/>
      <c r="AP341" s="53"/>
      <c r="AQ341" s="53"/>
      <c r="AR341" s="53"/>
    </row>
    <row r="342" spans="1:44" s="198" customFormat="1" ht="15.75" customHeight="1" x14ac:dyDescent="0.3">
      <c r="A342" s="340">
        <f t="shared" si="24"/>
        <v>0</v>
      </c>
      <c r="B342" s="341"/>
      <c r="C342" s="195"/>
      <c r="D342" s="195"/>
      <c r="E342" s="195"/>
      <c r="F342" s="195"/>
      <c r="G342" s="195"/>
      <c r="H342" s="195"/>
      <c r="I342" s="195"/>
      <c r="J342" s="195"/>
      <c r="K342" s="195"/>
      <c r="L342" s="195"/>
      <c r="M342" s="195"/>
      <c r="N342" s="195"/>
      <c r="O342" s="196">
        <f t="shared" si="26"/>
        <v>0</v>
      </c>
      <c r="P342" s="197">
        <f t="shared" si="25"/>
        <v>0</v>
      </c>
      <c r="Q342" s="174"/>
      <c r="R342" s="174"/>
      <c r="S342" s="174"/>
      <c r="T342" s="174"/>
      <c r="U342" s="174"/>
      <c r="V342" s="174"/>
      <c r="W342" s="174"/>
      <c r="X342" s="174"/>
      <c r="Y342" s="174"/>
      <c r="Z342" s="174"/>
      <c r="AA342" s="174"/>
      <c r="AB342" s="174"/>
      <c r="AC342" s="174"/>
      <c r="AD342" s="174"/>
      <c r="AE342" s="174"/>
      <c r="AF342" s="174"/>
      <c r="AG342" s="174"/>
      <c r="AH342" s="174"/>
      <c r="AI342" s="174"/>
      <c r="AJ342" s="174"/>
      <c r="AK342" s="53"/>
      <c r="AL342" s="53"/>
      <c r="AM342" s="53"/>
      <c r="AN342" s="53"/>
      <c r="AO342" s="53"/>
      <c r="AP342" s="53"/>
      <c r="AQ342" s="53"/>
      <c r="AR342" s="53"/>
    </row>
    <row r="343" spans="1:44" ht="15.75" customHeight="1" x14ac:dyDescent="0.3">
      <c r="A343" s="340">
        <f t="shared" si="24"/>
        <v>0</v>
      </c>
      <c r="B343" s="341"/>
      <c r="C343" s="195"/>
      <c r="D343" s="195"/>
      <c r="E343" s="195"/>
      <c r="F343" s="195"/>
      <c r="G343" s="195"/>
      <c r="H343" s="195"/>
      <c r="I343" s="195"/>
      <c r="J343" s="195"/>
      <c r="K343" s="195"/>
      <c r="L343" s="195"/>
      <c r="M343" s="195"/>
      <c r="N343" s="195"/>
      <c r="O343" s="196">
        <f t="shared" si="26"/>
        <v>0</v>
      </c>
      <c r="P343" s="197">
        <f t="shared" si="25"/>
        <v>0</v>
      </c>
    </row>
    <row r="344" spans="1:44" s="198" customFormat="1" ht="18.75" x14ac:dyDescent="0.3">
      <c r="A344" s="340">
        <f t="shared" si="24"/>
        <v>0</v>
      </c>
      <c r="B344" s="341"/>
      <c r="C344" s="195"/>
      <c r="D344" s="195"/>
      <c r="E344" s="195"/>
      <c r="F344" s="195"/>
      <c r="G344" s="195"/>
      <c r="H344" s="195"/>
      <c r="I344" s="195"/>
      <c r="J344" s="195"/>
      <c r="K344" s="195"/>
      <c r="L344" s="195"/>
      <c r="M344" s="195"/>
      <c r="N344" s="195"/>
      <c r="O344" s="196">
        <f t="shared" si="26"/>
        <v>0</v>
      </c>
      <c r="P344" s="197">
        <f t="shared" si="25"/>
        <v>0</v>
      </c>
      <c r="Q344" s="174"/>
      <c r="R344" s="174"/>
      <c r="S344" s="174"/>
      <c r="T344" s="174"/>
      <c r="U344" s="174"/>
      <c r="V344" s="174"/>
      <c r="W344" s="174"/>
      <c r="X344" s="174"/>
      <c r="Y344" s="174"/>
      <c r="Z344" s="174"/>
      <c r="AA344" s="174"/>
      <c r="AB344" s="174"/>
      <c r="AC344" s="174"/>
      <c r="AD344" s="174"/>
      <c r="AE344" s="174"/>
      <c r="AF344" s="174"/>
      <c r="AG344" s="174"/>
      <c r="AH344" s="174"/>
      <c r="AI344" s="174"/>
      <c r="AJ344" s="174"/>
      <c r="AK344" s="53"/>
      <c r="AL344" s="53"/>
      <c r="AM344" s="53"/>
      <c r="AN344" s="53"/>
      <c r="AO344" s="53"/>
      <c r="AP344" s="53"/>
      <c r="AQ344" s="53"/>
      <c r="AR344" s="53"/>
    </row>
    <row r="345" spans="1:44" s="198" customFormat="1" ht="15.75" customHeight="1" x14ac:dyDescent="0.3">
      <c r="A345" s="340">
        <f t="shared" si="24"/>
        <v>0</v>
      </c>
      <c r="B345" s="341"/>
      <c r="C345" s="195"/>
      <c r="D345" s="195"/>
      <c r="E345" s="195"/>
      <c r="F345" s="195"/>
      <c r="G345" s="195"/>
      <c r="H345" s="195"/>
      <c r="I345" s="195"/>
      <c r="J345" s="195"/>
      <c r="K345" s="195"/>
      <c r="L345" s="195"/>
      <c r="M345" s="195"/>
      <c r="N345" s="195"/>
      <c r="O345" s="196">
        <f t="shared" si="26"/>
        <v>0</v>
      </c>
      <c r="P345" s="197">
        <f t="shared" si="25"/>
        <v>0</v>
      </c>
      <c r="Q345" s="174"/>
      <c r="R345" s="174"/>
      <c r="S345" s="174"/>
      <c r="T345" s="174"/>
      <c r="U345" s="174"/>
      <c r="V345" s="174"/>
      <c r="W345" s="174"/>
      <c r="X345" s="174"/>
      <c r="Y345" s="174"/>
      <c r="Z345" s="174"/>
      <c r="AA345" s="174"/>
      <c r="AB345" s="174"/>
      <c r="AC345" s="174"/>
      <c r="AD345" s="174"/>
      <c r="AE345" s="174"/>
      <c r="AF345" s="174"/>
      <c r="AG345" s="174"/>
      <c r="AH345" s="174"/>
      <c r="AI345" s="174"/>
      <c r="AJ345" s="174"/>
      <c r="AK345" s="53"/>
      <c r="AL345" s="53"/>
      <c r="AM345" s="53"/>
      <c r="AN345" s="53"/>
      <c r="AO345" s="53"/>
      <c r="AP345" s="53"/>
      <c r="AQ345" s="53"/>
      <c r="AR345" s="53"/>
    </row>
    <row r="346" spans="1:44" s="174" customFormat="1" ht="15.75" customHeight="1" x14ac:dyDescent="0.3">
      <c r="A346" s="340">
        <f t="shared" si="24"/>
        <v>0</v>
      </c>
      <c r="B346" s="341"/>
      <c r="C346" s="195"/>
      <c r="D346" s="195"/>
      <c r="E346" s="195"/>
      <c r="F346" s="195"/>
      <c r="G346" s="195"/>
      <c r="H346" s="195"/>
      <c r="I346" s="195"/>
      <c r="J346" s="195"/>
      <c r="K346" s="195"/>
      <c r="L346" s="195"/>
      <c r="M346" s="195"/>
      <c r="N346" s="195"/>
      <c r="O346" s="196">
        <f t="shared" si="26"/>
        <v>0</v>
      </c>
      <c r="P346" s="197">
        <f t="shared" si="25"/>
        <v>0</v>
      </c>
    </row>
    <row r="347" spans="1:44" s="174" customFormat="1" ht="15.75" customHeight="1" x14ac:dyDescent="0.3">
      <c r="A347" s="340">
        <f t="shared" si="24"/>
        <v>0</v>
      </c>
      <c r="B347" s="341"/>
      <c r="C347" s="195"/>
      <c r="D347" s="195"/>
      <c r="E347" s="195"/>
      <c r="F347" s="195"/>
      <c r="G347" s="195"/>
      <c r="H347" s="195"/>
      <c r="I347" s="195"/>
      <c r="J347" s="195"/>
      <c r="K347" s="195"/>
      <c r="L347" s="195"/>
      <c r="M347" s="195"/>
      <c r="N347" s="195"/>
      <c r="O347" s="196">
        <f t="shared" si="26"/>
        <v>0</v>
      </c>
      <c r="P347" s="197">
        <f t="shared" si="25"/>
        <v>0</v>
      </c>
    </row>
    <row r="348" spans="1:44" s="174" customFormat="1" ht="15.75" customHeight="1" x14ac:dyDescent="0.3">
      <c r="A348" s="340">
        <f t="shared" si="24"/>
        <v>0</v>
      </c>
      <c r="B348" s="341"/>
      <c r="C348" s="195"/>
      <c r="D348" s="195"/>
      <c r="E348" s="195"/>
      <c r="F348" s="195"/>
      <c r="G348" s="195"/>
      <c r="H348" s="195"/>
      <c r="I348" s="195"/>
      <c r="J348" s="195"/>
      <c r="K348" s="195"/>
      <c r="L348" s="195"/>
      <c r="M348" s="195"/>
      <c r="N348" s="195"/>
      <c r="O348" s="196">
        <f t="shared" si="26"/>
        <v>0</v>
      </c>
      <c r="P348" s="197">
        <f t="shared" si="25"/>
        <v>0</v>
      </c>
    </row>
    <row r="349" spans="1:44" s="198" customFormat="1" ht="15.75" customHeight="1" x14ac:dyDescent="0.3">
      <c r="A349" s="340">
        <f t="shared" si="24"/>
        <v>0</v>
      </c>
      <c r="B349" s="341"/>
      <c r="C349" s="195"/>
      <c r="D349" s="195"/>
      <c r="E349" s="195"/>
      <c r="F349" s="195"/>
      <c r="G349" s="195"/>
      <c r="H349" s="195"/>
      <c r="I349" s="195"/>
      <c r="J349" s="195"/>
      <c r="K349" s="195"/>
      <c r="L349" s="195"/>
      <c r="M349" s="195"/>
      <c r="N349" s="195"/>
      <c r="O349" s="196">
        <f t="shared" si="26"/>
        <v>0</v>
      </c>
      <c r="P349" s="197">
        <f t="shared" si="25"/>
        <v>0</v>
      </c>
      <c r="Q349" s="174"/>
      <c r="R349" s="174"/>
      <c r="S349" s="174"/>
      <c r="T349" s="174"/>
      <c r="U349" s="174"/>
      <c r="V349" s="174"/>
      <c r="W349" s="174"/>
      <c r="X349" s="174"/>
      <c r="Y349" s="174"/>
      <c r="Z349" s="174"/>
      <c r="AA349" s="174"/>
      <c r="AB349" s="174"/>
      <c r="AC349" s="174"/>
      <c r="AD349" s="174"/>
      <c r="AE349" s="174"/>
      <c r="AF349" s="174"/>
      <c r="AG349" s="174"/>
      <c r="AH349" s="174"/>
      <c r="AI349" s="174"/>
      <c r="AJ349" s="174"/>
      <c r="AK349" s="53"/>
      <c r="AL349" s="53"/>
      <c r="AM349" s="53"/>
      <c r="AN349" s="53"/>
      <c r="AO349" s="53"/>
      <c r="AP349" s="53"/>
      <c r="AQ349" s="53"/>
      <c r="AR349" s="53"/>
    </row>
    <row r="350" spans="1:44" s="198" customFormat="1" ht="15.75" customHeight="1" x14ac:dyDescent="0.3">
      <c r="A350" s="340">
        <f t="shared" si="24"/>
        <v>0</v>
      </c>
      <c r="B350" s="341"/>
      <c r="C350" s="195"/>
      <c r="D350" s="195"/>
      <c r="E350" s="195"/>
      <c r="F350" s="195"/>
      <c r="G350" s="195"/>
      <c r="H350" s="195"/>
      <c r="I350" s="195"/>
      <c r="J350" s="195"/>
      <c r="K350" s="195"/>
      <c r="L350" s="195"/>
      <c r="M350" s="195"/>
      <c r="N350" s="195"/>
      <c r="O350" s="196">
        <f t="shared" si="26"/>
        <v>0</v>
      </c>
      <c r="P350" s="197">
        <f t="shared" si="25"/>
        <v>0</v>
      </c>
      <c r="Q350" s="174"/>
      <c r="R350" s="174"/>
      <c r="S350" s="174"/>
      <c r="T350" s="174"/>
      <c r="U350" s="174"/>
      <c r="V350" s="174"/>
      <c r="W350" s="174"/>
      <c r="X350" s="174"/>
      <c r="Y350" s="174"/>
      <c r="Z350" s="174"/>
      <c r="AA350" s="174"/>
      <c r="AB350" s="174"/>
      <c r="AC350" s="174"/>
      <c r="AD350" s="174"/>
      <c r="AE350" s="174"/>
      <c r="AF350" s="174"/>
      <c r="AG350" s="174"/>
      <c r="AH350" s="174"/>
      <c r="AI350" s="174"/>
      <c r="AJ350" s="174"/>
      <c r="AK350" s="53"/>
      <c r="AL350" s="53"/>
      <c r="AM350" s="53"/>
      <c r="AN350" s="53"/>
      <c r="AO350" s="53"/>
      <c r="AP350" s="53"/>
      <c r="AQ350" s="53"/>
      <c r="AR350" s="53"/>
    </row>
    <row r="351" spans="1:44" s="174" customFormat="1" ht="15.75" customHeight="1" x14ac:dyDescent="0.3">
      <c r="A351" s="340">
        <f t="shared" si="24"/>
        <v>0</v>
      </c>
      <c r="B351" s="341"/>
      <c r="C351" s="195"/>
      <c r="D351" s="195"/>
      <c r="E351" s="195"/>
      <c r="F351" s="195"/>
      <c r="G351" s="195"/>
      <c r="H351" s="195"/>
      <c r="I351" s="195"/>
      <c r="J351" s="195"/>
      <c r="K351" s="195"/>
      <c r="L351" s="195"/>
      <c r="M351" s="195"/>
      <c r="N351" s="195"/>
      <c r="O351" s="196">
        <f t="shared" si="26"/>
        <v>0</v>
      </c>
      <c r="P351" s="197">
        <f t="shared" si="25"/>
        <v>0</v>
      </c>
    </row>
    <row r="352" spans="1:44" s="186" customFormat="1" ht="18.75" x14ac:dyDescent="0.3">
      <c r="A352" s="340">
        <f t="shared" si="24"/>
        <v>0</v>
      </c>
      <c r="B352" s="341"/>
      <c r="C352" s="195"/>
      <c r="D352" s="195"/>
      <c r="E352" s="195"/>
      <c r="F352" s="195"/>
      <c r="G352" s="195"/>
      <c r="H352" s="195"/>
      <c r="I352" s="195"/>
      <c r="J352" s="195"/>
      <c r="K352" s="195"/>
      <c r="L352" s="195"/>
      <c r="M352" s="195"/>
      <c r="N352" s="195"/>
      <c r="O352" s="196">
        <f t="shared" si="26"/>
        <v>0</v>
      </c>
      <c r="P352" s="197">
        <f t="shared" si="25"/>
        <v>0</v>
      </c>
    </row>
    <row r="353" spans="1:44" s="174" customFormat="1" ht="15.75" customHeight="1" x14ac:dyDescent="0.3">
      <c r="A353" s="340">
        <f t="shared" si="24"/>
        <v>0</v>
      </c>
      <c r="B353" s="341"/>
      <c r="C353" s="195"/>
      <c r="D353" s="195"/>
      <c r="E353" s="195"/>
      <c r="F353" s="195"/>
      <c r="G353" s="195"/>
      <c r="H353" s="195"/>
      <c r="I353" s="195"/>
      <c r="J353" s="195"/>
      <c r="K353" s="195"/>
      <c r="L353" s="195"/>
      <c r="M353" s="195"/>
      <c r="N353" s="195"/>
      <c r="O353" s="196">
        <f t="shared" si="26"/>
        <v>0</v>
      </c>
      <c r="P353" s="197">
        <f t="shared" si="25"/>
        <v>0</v>
      </c>
    </row>
    <row r="354" spans="1:44" s="174" customFormat="1" ht="15.75" customHeight="1" x14ac:dyDescent="0.3">
      <c r="A354" s="340">
        <f t="shared" si="24"/>
        <v>0</v>
      </c>
      <c r="B354" s="341"/>
      <c r="C354" s="195"/>
      <c r="D354" s="195"/>
      <c r="E354" s="195"/>
      <c r="F354" s="195"/>
      <c r="G354" s="195"/>
      <c r="H354" s="195"/>
      <c r="I354" s="195"/>
      <c r="J354" s="195"/>
      <c r="K354" s="195"/>
      <c r="L354" s="195"/>
      <c r="M354" s="195"/>
      <c r="N354" s="195"/>
      <c r="O354" s="196">
        <f t="shared" si="26"/>
        <v>0</v>
      </c>
      <c r="P354" s="197">
        <f t="shared" si="25"/>
        <v>0</v>
      </c>
    </row>
    <row r="355" spans="1:44" ht="15.75" customHeight="1" x14ac:dyDescent="0.3">
      <c r="A355" s="340">
        <f t="shared" si="24"/>
        <v>0</v>
      </c>
      <c r="B355" s="341"/>
      <c r="C355" s="195"/>
      <c r="D355" s="195"/>
      <c r="E355" s="195"/>
      <c r="F355" s="195"/>
      <c r="G355" s="195"/>
      <c r="H355" s="195"/>
      <c r="I355" s="195"/>
      <c r="J355" s="195"/>
      <c r="K355" s="195"/>
      <c r="L355" s="195"/>
      <c r="M355" s="195"/>
      <c r="N355" s="195"/>
      <c r="O355" s="196">
        <f t="shared" si="26"/>
        <v>0</v>
      </c>
      <c r="P355" s="197">
        <f t="shared" si="25"/>
        <v>0</v>
      </c>
    </row>
    <row r="356" spans="1:44" s="198" customFormat="1" ht="18.75" x14ac:dyDescent="0.3">
      <c r="A356" s="340">
        <f t="shared" si="24"/>
        <v>0</v>
      </c>
      <c r="B356" s="341"/>
      <c r="C356" s="195"/>
      <c r="D356" s="195"/>
      <c r="E356" s="195"/>
      <c r="F356" s="195"/>
      <c r="G356" s="195"/>
      <c r="H356" s="195"/>
      <c r="I356" s="195"/>
      <c r="J356" s="195"/>
      <c r="K356" s="195"/>
      <c r="L356" s="195"/>
      <c r="M356" s="195"/>
      <c r="N356" s="195"/>
      <c r="O356" s="196">
        <f t="shared" si="26"/>
        <v>0</v>
      </c>
      <c r="P356" s="197">
        <f t="shared" si="25"/>
        <v>0</v>
      </c>
      <c r="Q356" s="174"/>
      <c r="R356" s="174"/>
      <c r="S356" s="174"/>
      <c r="T356" s="174"/>
      <c r="U356" s="174"/>
      <c r="V356" s="174"/>
      <c r="W356" s="174"/>
      <c r="X356" s="174"/>
      <c r="Y356" s="174"/>
      <c r="Z356" s="174"/>
      <c r="AA356" s="174"/>
      <c r="AB356" s="174"/>
      <c r="AC356" s="174"/>
      <c r="AD356" s="174"/>
      <c r="AE356" s="174"/>
      <c r="AF356" s="174"/>
      <c r="AG356" s="174"/>
      <c r="AH356" s="174"/>
      <c r="AI356" s="174"/>
      <c r="AJ356" s="174"/>
      <c r="AK356" s="53"/>
      <c r="AL356" s="53"/>
      <c r="AM356" s="53"/>
      <c r="AN356" s="53"/>
      <c r="AO356" s="53"/>
      <c r="AP356" s="53"/>
      <c r="AQ356" s="53"/>
      <c r="AR356" s="53"/>
    </row>
    <row r="357" spans="1:44" s="198" customFormat="1" ht="15.75" customHeight="1" x14ac:dyDescent="0.3">
      <c r="A357" s="340">
        <f t="shared" si="24"/>
        <v>0</v>
      </c>
      <c r="B357" s="341"/>
      <c r="C357" s="195"/>
      <c r="D357" s="195"/>
      <c r="E357" s="195"/>
      <c r="F357" s="195"/>
      <c r="G357" s="195"/>
      <c r="H357" s="195"/>
      <c r="I357" s="195"/>
      <c r="J357" s="195"/>
      <c r="K357" s="195"/>
      <c r="L357" s="195"/>
      <c r="M357" s="195"/>
      <c r="N357" s="195"/>
      <c r="O357" s="196">
        <f t="shared" si="26"/>
        <v>0</v>
      </c>
      <c r="P357" s="197">
        <f t="shared" si="25"/>
        <v>0</v>
      </c>
      <c r="Q357" s="174"/>
      <c r="R357" s="174"/>
      <c r="S357" s="174"/>
      <c r="T357" s="174"/>
      <c r="U357" s="174"/>
      <c r="V357" s="174"/>
      <c r="W357" s="174"/>
      <c r="X357" s="174"/>
      <c r="Y357" s="174"/>
      <c r="Z357" s="174"/>
      <c r="AA357" s="174"/>
      <c r="AB357" s="174"/>
      <c r="AC357" s="174"/>
      <c r="AD357" s="174"/>
      <c r="AE357" s="174"/>
      <c r="AF357" s="174"/>
      <c r="AG357" s="174"/>
      <c r="AH357" s="174"/>
      <c r="AI357" s="174"/>
      <c r="AJ357" s="174"/>
      <c r="AK357" s="53"/>
      <c r="AL357" s="53"/>
      <c r="AM357" s="53"/>
      <c r="AN357" s="53"/>
      <c r="AO357" s="53"/>
      <c r="AP357" s="53"/>
      <c r="AQ357" s="53"/>
      <c r="AR357" s="53"/>
    </row>
    <row r="358" spans="1:44" s="174" customFormat="1" ht="15.75" customHeight="1" x14ac:dyDescent="0.3">
      <c r="A358" s="340">
        <f t="shared" si="24"/>
        <v>0</v>
      </c>
      <c r="B358" s="341"/>
      <c r="C358" s="195"/>
      <c r="D358" s="195"/>
      <c r="E358" s="195"/>
      <c r="F358" s="195"/>
      <c r="G358" s="195"/>
      <c r="H358" s="195"/>
      <c r="I358" s="195"/>
      <c r="J358" s="195"/>
      <c r="K358" s="195"/>
      <c r="L358" s="195"/>
      <c r="M358" s="195"/>
      <c r="N358" s="195"/>
      <c r="O358" s="196">
        <f t="shared" si="26"/>
        <v>0</v>
      </c>
      <c r="P358" s="197">
        <f t="shared" si="25"/>
        <v>0</v>
      </c>
    </row>
    <row r="359" spans="1:44" s="174" customFormat="1" ht="15.75" customHeight="1" x14ac:dyDescent="0.3">
      <c r="A359" s="340">
        <f t="shared" si="24"/>
        <v>0</v>
      </c>
      <c r="B359" s="341"/>
      <c r="C359" s="195"/>
      <c r="D359" s="195"/>
      <c r="E359" s="195"/>
      <c r="F359" s="195"/>
      <c r="G359" s="195"/>
      <c r="H359" s="195"/>
      <c r="I359" s="195"/>
      <c r="J359" s="195"/>
      <c r="K359" s="195"/>
      <c r="L359" s="195"/>
      <c r="M359" s="195"/>
      <c r="N359" s="195"/>
      <c r="O359" s="196">
        <f t="shared" si="26"/>
        <v>0</v>
      </c>
      <c r="P359" s="197">
        <f t="shared" si="25"/>
        <v>0</v>
      </c>
    </row>
    <row r="360" spans="1:44" s="174" customFormat="1" ht="15.75" customHeight="1" x14ac:dyDescent="0.3">
      <c r="A360" s="340">
        <f t="shared" si="24"/>
        <v>0</v>
      </c>
      <c r="B360" s="341"/>
      <c r="C360" s="195"/>
      <c r="D360" s="195"/>
      <c r="E360" s="195"/>
      <c r="F360" s="195"/>
      <c r="G360" s="195"/>
      <c r="H360" s="195"/>
      <c r="I360" s="195"/>
      <c r="J360" s="195"/>
      <c r="K360" s="195"/>
      <c r="L360" s="195"/>
      <c r="M360" s="195"/>
      <c r="N360" s="195"/>
      <c r="O360" s="196">
        <f t="shared" si="26"/>
        <v>0</v>
      </c>
      <c r="P360" s="197">
        <f t="shared" si="25"/>
        <v>0</v>
      </c>
    </row>
    <row r="361" spans="1:44" s="198" customFormat="1" ht="15.75" customHeight="1" x14ac:dyDescent="0.3">
      <c r="A361" s="340">
        <f t="shared" si="24"/>
        <v>0</v>
      </c>
      <c r="B361" s="341"/>
      <c r="C361" s="195"/>
      <c r="D361" s="195"/>
      <c r="E361" s="195"/>
      <c r="F361" s="195"/>
      <c r="G361" s="195"/>
      <c r="H361" s="195"/>
      <c r="I361" s="195"/>
      <c r="J361" s="195"/>
      <c r="K361" s="195"/>
      <c r="L361" s="195"/>
      <c r="M361" s="195"/>
      <c r="N361" s="195"/>
      <c r="O361" s="196">
        <f t="shared" si="26"/>
        <v>0</v>
      </c>
      <c r="P361" s="197">
        <f t="shared" si="25"/>
        <v>0</v>
      </c>
      <c r="Q361" s="174"/>
      <c r="R361" s="174"/>
      <c r="S361" s="174"/>
      <c r="T361" s="174"/>
      <c r="U361" s="174"/>
      <c r="V361" s="174"/>
      <c r="W361" s="174"/>
      <c r="X361" s="174"/>
      <c r="Y361" s="174"/>
      <c r="Z361" s="174"/>
      <c r="AA361" s="174"/>
      <c r="AB361" s="174"/>
      <c r="AC361" s="174"/>
      <c r="AD361" s="174"/>
      <c r="AE361" s="174"/>
      <c r="AF361" s="174"/>
      <c r="AG361" s="174"/>
      <c r="AH361" s="174"/>
      <c r="AI361" s="174"/>
      <c r="AJ361" s="174"/>
      <c r="AK361" s="53"/>
      <c r="AL361" s="53"/>
      <c r="AM361" s="53"/>
      <c r="AN361" s="53"/>
      <c r="AO361" s="53"/>
      <c r="AP361" s="53"/>
      <c r="AQ361" s="53"/>
      <c r="AR361" s="53"/>
    </row>
    <row r="362" spans="1:44" s="198" customFormat="1" ht="15.75" customHeight="1" x14ac:dyDescent="0.3">
      <c r="A362" s="340">
        <f t="shared" si="24"/>
        <v>0</v>
      </c>
      <c r="B362" s="341"/>
      <c r="C362" s="195"/>
      <c r="D362" s="195"/>
      <c r="E362" s="195"/>
      <c r="F362" s="195"/>
      <c r="G362" s="195"/>
      <c r="H362" s="195"/>
      <c r="I362" s="195"/>
      <c r="J362" s="195"/>
      <c r="K362" s="195"/>
      <c r="L362" s="195"/>
      <c r="M362" s="195"/>
      <c r="N362" s="195"/>
      <c r="O362" s="196">
        <f t="shared" si="26"/>
        <v>0</v>
      </c>
      <c r="P362" s="197">
        <f t="shared" si="25"/>
        <v>0</v>
      </c>
      <c r="Q362" s="174"/>
      <c r="R362" s="174"/>
      <c r="S362" s="174"/>
      <c r="T362" s="174"/>
      <c r="U362" s="174"/>
      <c r="V362" s="174"/>
      <c r="W362" s="174"/>
      <c r="X362" s="174"/>
      <c r="Y362" s="174"/>
      <c r="Z362" s="174"/>
      <c r="AA362" s="174"/>
      <c r="AB362" s="174"/>
      <c r="AC362" s="174"/>
      <c r="AD362" s="174"/>
      <c r="AE362" s="174"/>
      <c r="AF362" s="174"/>
      <c r="AG362" s="174"/>
      <c r="AH362" s="174"/>
      <c r="AI362" s="174"/>
      <c r="AJ362" s="174"/>
      <c r="AK362" s="53"/>
      <c r="AL362" s="53"/>
      <c r="AM362" s="53"/>
      <c r="AN362" s="53"/>
      <c r="AO362" s="53"/>
      <c r="AP362" s="53"/>
      <c r="AQ362" s="53"/>
      <c r="AR362" s="53"/>
    </row>
    <row r="363" spans="1:44" s="174" customFormat="1" ht="15.75" customHeight="1" x14ac:dyDescent="0.3">
      <c r="A363" s="340">
        <f t="shared" si="24"/>
        <v>0</v>
      </c>
      <c r="B363" s="341"/>
      <c r="C363" s="195"/>
      <c r="D363" s="195"/>
      <c r="E363" s="195"/>
      <c r="F363" s="195"/>
      <c r="G363" s="195"/>
      <c r="H363" s="195"/>
      <c r="I363" s="195"/>
      <c r="J363" s="195"/>
      <c r="K363" s="195"/>
      <c r="L363" s="195"/>
      <c r="M363" s="195"/>
      <c r="N363" s="195"/>
      <c r="O363" s="196">
        <f t="shared" si="26"/>
        <v>0</v>
      </c>
      <c r="P363" s="197">
        <f t="shared" si="25"/>
        <v>0</v>
      </c>
    </row>
    <row r="364" spans="1:44" s="186" customFormat="1" ht="18.75" x14ac:dyDescent="0.3">
      <c r="A364" s="340">
        <f t="shared" si="24"/>
        <v>0</v>
      </c>
      <c r="B364" s="341"/>
      <c r="C364" s="195"/>
      <c r="D364" s="195"/>
      <c r="E364" s="195"/>
      <c r="F364" s="195"/>
      <c r="G364" s="195"/>
      <c r="H364" s="195"/>
      <c r="I364" s="195"/>
      <c r="J364" s="195"/>
      <c r="K364" s="195"/>
      <c r="L364" s="195"/>
      <c r="M364" s="195"/>
      <c r="N364" s="195"/>
      <c r="O364" s="196">
        <f t="shared" si="26"/>
        <v>0</v>
      </c>
      <c r="P364" s="197">
        <f t="shared" si="25"/>
        <v>0</v>
      </c>
    </row>
    <row r="365" spans="1:44" s="174" customFormat="1" ht="15.75" hidden="1" customHeight="1" x14ac:dyDescent="0.3">
      <c r="A365" s="340">
        <f t="shared" si="24"/>
        <v>0</v>
      </c>
      <c r="B365" s="341"/>
      <c r="C365" s="195"/>
      <c r="D365" s="195"/>
      <c r="E365" s="195"/>
      <c r="F365" s="195"/>
      <c r="G365" s="195"/>
      <c r="H365" s="195"/>
      <c r="I365" s="195"/>
      <c r="J365" s="195"/>
      <c r="K365" s="195"/>
      <c r="L365" s="195"/>
      <c r="M365" s="195"/>
      <c r="N365" s="195"/>
      <c r="O365" s="196">
        <f t="shared" si="26"/>
        <v>0</v>
      </c>
      <c r="P365" s="197">
        <f t="shared" si="25"/>
        <v>0</v>
      </c>
    </row>
    <row r="366" spans="1:44" s="174" customFormat="1" ht="15.75" hidden="1" customHeight="1" x14ac:dyDescent="0.3">
      <c r="A366" s="340">
        <f t="shared" si="24"/>
        <v>0</v>
      </c>
      <c r="B366" s="341"/>
      <c r="C366" s="195"/>
      <c r="D366" s="195"/>
      <c r="E366" s="195"/>
      <c r="F366" s="195"/>
      <c r="G366" s="195"/>
      <c r="H366" s="195"/>
      <c r="I366" s="195"/>
      <c r="J366" s="195"/>
      <c r="K366" s="195"/>
      <c r="L366" s="195"/>
      <c r="M366" s="195"/>
      <c r="N366" s="195"/>
      <c r="O366" s="196">
        <f t="shared" si="26"/>
        <v>0</v>
      </c>
      <c r="P366" s="197">
        <f t="shared" si="25"/>
        <v>0</v>
      </c>
    </row>
    <row r="367" spans="1:44" s="174" customFormat="1" ht="15.75" hidden="1" customHeight="1" x14ac:dyDescent="0.3">
      <c r="A367" s="340">
        <f t="shared" si="24"/>
        <v>0</v>
      </c>
      <c r="B367" s="341"/>
      <c r="C367" s="195"/>
      <c r="D367" s="195"/>
      <c r="E367" s="195"/>
      <c r="F367" s="195"/>
      <c r="G367" s="195"/>
      <c r="H367" s="195"/>
      <c r="I367" s="195"/>
      <c r="J367" s="195"/>
      <c r="K367" s="195"/>
      <c r="L367" s="195"/>
      <c r="M367" s="195"/>
      <c r="N367" s="195"/>
      <c r="O367" s="196">
        <f t="shared" si="26"/>
        <v>0</v>
      </c>
      <c r="P367" s="197">
        <f t="shared" ref="P367:P378" si="27">E312*O367/$S$6</f>
        <v>0</v>
      </c>
    </row>
    <row r="368" spans="1:44" s="174" customFormat="1" ht="15.75" hidden="1" customHeight="1" x14ac:dyDescent="0.3">
      <c r="A368" s="340">
        <f t="shared" si="24"/>
        <v>0</v>
      </c>
      <c r="B368" s="341"/>
      <c r="C368" s="195"/>
      <c r="D368" s="195"/>
      <c r="E368" s="195"/>
      <c r="F368" s="195"/>
      <c r="G368" s="195"/>
      <c r="H368" s="195"/>
      <c r="I368" s="195"/>
      <c r="J368" s="195"/>
      <c r="K368" s="195"/>
      <c r="L368" s="195"/>
      <c r="M368" s="195"/>
      <c r="N368" s="195"/>
      <c r="O368" s="196">
        <f t="shared" si="26"/>
        <v>0</v>
      </c>
      <c r="P368" s="197">
        <f t="shared" si="27"/>
        <v>0</v>
      </c>
    </row>
    <row r="369" spans="1:44" s="174" customFormat="1" ht="15.75" hidden="1" customHeight="1" x14ac:dyDescent="0.3">
      <c r="A369" s="340">
        <f t="shared" si="24"/>
        <v>0</v>
      </c>
      <c r="B369" s="341"/>
      <c r="C369" s="195"/>
      <c r="D369" s="195"/>
      <c r="E369" s="195"/>
      <c r="F369" s="195"/>
      <c r="G369" s="195"/>
      <c r="H369" s="195"/>
      <c r="I369" s="195"/>
      <c r="J369" s="195"/>
      <c r="K369" s="195"/>
      <c r="L369" s="195"/>
      <c r="M369" s="195"/>
      <c r="N369" s="195"/>
      <c r="O369" s="196">
        <f t="shared" si="26"/>
        <v>0</v>
      </c>
      <c r="P369" s="197">
        <f t="shared" si="27"/>
        <v>0</v>
      </c>
    </row>
    <row r="370" spans="1:44" s="174" customFormat="1" ht="15.75" hidden="1" customHeight="1" x14ac:dyDescent="0.3">
      <c r="A370" s="340">
        <f t="shared" si="24"/>
        <v>0</v>
      </c>
      <c r="B370" s="341"/>
      <c r="C370" s="195"/>
      <c r="D370" s="195"/>
      <c r="E370" s="195"/>
      <c r="F370" s="195"/>
      <c r="G370" s="195"/>
      <c r="H370" s="195"/>
      <c r="I370" s="195"/>
      <c r="J370" s="195"/>
      <c r="K370" s="195"/>
      <c r="L370" s="195"/>
      <c r="M370" s="195"/>
      <c r="N370" s="195"/>
      <c r="O370" s="196">
        <f t="shared" si="26"/>
        <v>0</v>
      </c>
      <c r="P370" s="197">
        <f t="shared" si="27"/>
        <v>0</v>
      </c>
    </row>
    <row r="371" spans="1:44" s="174" customFormat="1" ht="15.75" hidden="1" customHeight="1" x14ac:dyDescent="0.3">
      <c r="A371" s="340">
        <f t="shared" si="24"/>
        <v>0</v>
      </c>
      <c r="B371" s="341"/>
      <c r="C371" s="195"/>
      <c r="D371" s="195"/>
      <c r="E371" s="195"/>
      <c r="F371" s="195"/>
      <c r="G371" s="195"/>
      <c r="H371" s="195"/>
      <c r="I371" s="195"/>
      <c r="J371" s="195"/>
      <c r="K371" s="195"/>
      <c r="L371" s="195"/>
      <c r="M371" s="195"/>
      <c r="N371" s="195"/>
      <c r="O371" s="196">
        <f t="shared" si="26"/>
        <v>0</v>
      </c>
      <c r="P371" s="197">
        <f t="shared" si="27"/>
        <v>0</v>
      </c>
    </row>
    <row r="372" spans="1:44" s="174" customFormat="1" ht="15.75" hidden="1" customHeight="1" x14ac:dyDescent="0.3">
      <c r="A372" s="340">
        <f t="shared" si="24"/>
        <v>0</v>
      </c>
      <c r="B372" s="341"/>
      <c r="C372" s="195"/>
      <c r="D372" s="195"/>
      <c r="E372" s="195"/>
      <c r="F372" s="195"/>
      <c r="G372" s="195"/>
      <c r="H372" s="195"/>
      <c r="I372" s="195"/>
      <c r="J372" s="195"/>
      <c r="K372" s="195"/>
      <c r="L372" s="195"/>
      <c r="M372" s="195"/>
      <c r="N372" s="195"/>
      <c r="O372" s="196">
        <f t="shared" si="26"/>
        <v>0</v>
      </c>
      <c r="P372" s="197">
        <f t="shared" si="27"/>
        <v>0</v>
      </c>
    </row>
    <row r="373" spans="1:44" s="174" customFormat="1" ht="15.75" hidden="1" customHeight="1" x14ac:dyDescent="0.3">
      <c r="A373" s="340">
        <f t="shared" si="24"/>
        <v>0</v>
      </c>
      <c r="B373" s="341"/>
      <c r="C373" s="195"/>
      <c r="D373" s="195"/>
      <c r="E373" s="195"/>
      <c r="F373" s="195"/>
      <c r="G373" s="195"/>
      <c r="H373" s="195"/>
      <c r="I373" s="195"/>
      <c r="J373" s="195"/>
      <c r="K373" s="195"/>
      <c r="L373" s="195"/>
      <c r="M373" s="195"/>
      <c r="N373" s="195"/>
      <c r="O373" s="196">
        <f t="shared" si="26"/>
        <v>0</v>
      </c>
      <c r="P373" s="197">
        <f t="shared" si="27"/>
        <v>0</v>
      </c>
    </row>
    <row r="374" spans="1:44" s="174" customFormat="1" ht="15.75" hidden="1" customHeight="1" x14ac:dyDescent="0.3">
      <c r="A374" s="340">
        <f t="shared" si="24"/>
        <v>0</v>
      </c>
      <c r="B374" s="341"/>
      <c r="C374" s="195"/>
      <c r="D374" s="195"/>
      <c r="E374" s="195"/>
      <c r="F374" s="195"/>
      <c r="G374" s="195"/>
      <c r="H374" s="195"/>
      <c r="I374" s="195"/>
      <c r="J374" s="195"/>
      <c r="K374" s="195"/>
      <c r="L374" s="195"/>
      <c r="M374" s="195"/>
      <c r="N374" s="195"/>
      <c r="O374" s="196">
        <f t="shared" si="26"/>
        <v>0</v>
      </c>
      <c r="P374" s="197">
        <f t="shared" si="27"/>
        <v>0</v>
      </c>
    </row>
    <row r="375" spans="1:44" s="174" customFormat="1" ht="15.75" hidden="1" customHeight="1" x14ac:dyDescent="0.3">
      <c r="A375" s="340">
        <f t="shared" si="24"/>
        <v>0</v>
      </c>
      <c r="B375" s="341"/>
      <c r="C375" s="195"/>
      <c r="D375" s="195"/>
      <c r="E375" s="195"/>
      <c r="F375" s="195"/>
      <c r="G375" s="195"/>
      <c r="H375" s="195"/>
      <c r="I375" s="195"/>
      <c r="J375" s="195"/>
      <c r="K375" s="195"/>
      <c r="L375" s="195"/>
      <c r="M375" s="195"/>
      <c r="N375" s="195"/>
      <c r="O375" s="196">
        <f t="shared" si="26"/>
        <v>0</v>
      </c>
      <c r="P375" s="197">
        <f t="shared" si="27"/>
        <v>0</v>
      </c>
    </row>
    <row r="376" spans="1:44" s="174" customFormat="1" ht="15.75" hidden="1" customHeight="1" x14ac:dyDescent="0.3">
      <c r="A376" s="340">
        <f t="shared" si="24"/>
        <v>0</v>
      </c>
      <c r="B376" s="341"/>
      <c r="C376" s="195"/>
      <c r="D376" s="195"/>
      <c r="E376" s="195"/>
      <c r="F376" s="195"/>
      <c r="G376" s="195"/>
      <c r="H376" s="195"/>
      <c r="I376" s="195"/>
      <c r="J376" s="195"/>
      <c r="K376" s="195"/>
      <c r="L376" s="195"/>
      <c r="M376" s="195"/>
      <c r="N376" s="195"/>
      <c r="O376" s="196">
        <f t="shared" si="26"/>
        <v>0</v>
      </c>
      <c r="P376" s="197">
        <f t="shared" si="27"/>
        <v>0</v>
      </c>
    </row>
    <row r="377" spans="1:44" s="174" customFormat="1" ht="15.75" hidden="1" customHeight="1" x14ac:dyDescent="0.3">
      <c r="A377" s="340">
        <f t="shared" si="24"/>
        <v>0</v>
      </c>
      <c r="B377" s="341"/>
      <c r="C377" s="195"/>
      <c r="D377" s="195"/>
      <c r="E377" s="195"/>
      <c r="F377" s="195"/>
      <c r="G377" s="195"/>
      <c r="H377" s="195"/>
      <c r="I377" s="195"/>
      <c r="J377" s="195"/>
      <c r="K377" s="195"/>
      <c r="L377" s="195"/>
      <c r="M377" s="195"/>
      <c r="N377" s="195"/>
      <c r="O377" s="196">
        <f t="shared" si="26"/>
        <v>0</v>
      </c>
      <c r="P377" s="197">
        <f t="shared" si="27"/>
        <v>0</v>
      </c>
    </row>
    <row r="378" spans="1:44" s="174" customFormat="1" ht="15.75" hidden="1" customHeight="1" x14ac:dyDescent="0.3">
      <c r="A378" s="340">
        <f t="shared" si="24"/>
        <v>0</v>
      </c>
      <c r="B378" s="341"/>
      <c r="C378" s="195"/>
      <c r="D378" s="195"/>
      <c r="E378" s="195"/>
      <c r="F378" s="195"/>
      <c r="G378" s="195"/>
      <c r="H378" s="195"/>
      <c r="I378" s="195"/>
      <c r="J378" s="195"/>
      <c r="K378" s="195"/>
      <c r="L378" s="195"/>
      <c r="M378" s="195"/>
      <c r="N378" s="195"/>
      <c r="O378" s="196">
        <f t="shared" si="26"/>
        <v>0</v>
      </c>
      <c r="P378" s="197">
        <f t="shared" si="27"/>
        <v>0</v>
      </c>
    </row>
    <row r="379" spans="1:44" s="174" customFormat="1" ht="15.75" hidden="1" customHeight="1" x14ac:dyDescent="0.3">
      <c r="A379" s="340">
        <f t="shared" si="24"/>
        <v>0</v>
      </c>
      <c r="B379" s="341"/>
      <c r="C379" s="195"/>
      <c r="D379" s="195"/>
      <c r="E379" s="195"/>
      <c r="F379" s="195"/>
      <c r="G379" s="195"/>
      <c r="H379" s="195"/>
      <c r="I379" s="195"/>
      <c r="J379" s="195"/>
      <c r="K379" s="195"/>
      <c r="L379" s="195"/>
      <c r="M379" s="195"/>
      <c r="N379" s="195"/>
      <c r="O379" s="196">
        <f t="shared" si="26"/>
        <v>0</v>
      </c>
      <c r="P379" s="197">
        <f>E324*O379/$S$6</f>
        <v>0</v>
      </c>
    </row>
    <row r="380" spans="1:44" s="198" customFormat="1" ht="18.75" x14ac:dyDescent="0.3">
      <c r="A380" s="53"/>
      <c r="B380" s="53"/>
      <c r="C380" s="199">
        <f t="shared" ref="C380:N380" si="28">SUM(C338:C379)</f>
        <v>0</v>
      </c>
      <c r="D380" s="199">
        <f t="shared" si="28"/>
        <v>0</v>
      </c>
      <c r="E380" s="199">
        <f t="shared" si="28"/>
        <v>0</v>
      </c>
      <c r="F380" s="199">
        <f t="shared" si="28"/>
        <v>0</v>
      </c>
      <c r="G380" s="199">
        <f t="shared" si="28"/>
        <v>0</v>
      </c>
      <c r="H380" s="199">
        <f t="shared" si="28"/>
        <v>0</v>
      </c>
      <c r="I380" s="199">
        <f t="shared" si="28"/>
        <v>0</v>
      </c>
      <c r="J380" s="199">
        <f t="shared" si="28"/>
        <v>0</v>
      </c>
      <c r="K380" s="199">
        <f t="shared" si="28"/>
        <v>0</v>
      </c>
      <c r="L380" s="199">
        <f t="shared" si="28"/>
        <v>0</v>
      </c>
      <c r="M380" s="199">
        <f t="shared" si="28"/>
        <v>0</v>
      </c>
      <c r="N380" s="199">
        <f t="shared" si="28"/>
        <v>0</v>
      </c>
      <c r="O380" s="200"/>
      <c r="P380" s="194"/>
      <c r="Q380" s="174"/>
      <c r="R380" s="174"/>
      <c r="S380" s="174"/>
      <c r="T380" s="174"/>
      <c r="U380" s="174"/>
      <c r="V380" s="174"/>
      <c r="W380" s="174"/>
      <c r="X380" s="174"/>
      <c r="Y380" s="174"/>
      <c r="Z380" s="174"/>
      <c r="AA380" s="174"/>
      <c r="AB380" s="174"/>
      <c r="AC380" s="174"/>
      <c r="AD380" s="174"/>
      <c r="AE380" s="174"/>
      <c r="AF380" s="174"/>
      <c r="AG380" s="174"/>
      <c r="AH380" s="174"/>
      <c r="AI380" s="174"/>
      <c r="AJ380" s="174"/>
    </row>
    <row r="381" spans="1:44" s="198" customFormat="1" ht="18.75" x14ac:dyDescent="0.3">
      <c r="A381" s="53"/>
      <c r="B381" s="53"/>
      <c r="C381" s="293">
        <f t="shared" ref="C381:N381" si="29">C274-C380</f>
        <v>0</v>
      </c>
      <c r="D381" s="293">
        <f t="shared" si="29"/>
        <v>0</v>
      </c>
      <c r="E381" s="293">
        <f t="shared" si="29"/>
        <v>0</v>
      </c>
      <c r="F381" s="293">
        <f t="shared" si="29"/>
        <v>0</v>
      </c>
      <c r="G381" s="293">
        <f t="shared" si="29"/>
        <v>0</v>
      </c>
      <c r="H381" s="293">
        <f t="shared" si="29"/>
        <v>0</v>
      </c>
      <c r="I381" s="293">
        <f t="shared" si="29"/>
        <v>0</v>
      </c>
      <c r="J381" s="293">
        <f t="shared" si="29"/>
        <v>0</v>
      </c>
      <c r="K381" s="293">
        <f t="shared" si="29"/>
        <v>0</v>
      </c>
      <c r="L381" s="293">
        <f t="shared" si="29"/>
        <v>0</v>
      </c>
      <c r="M381" s="293">
        <f t="shared" si="29"/>
        <v>0</v>
      </c>
      <c r="N381" s="293">
        <f t="shared" si="29"/>
        <v>0</v>
      </c>
      <c r="O381" s="200"/>
      <c r="P381" s="194"/>
      <c r="Q381" s="174"/>
      <c r="R381" s="174"/>
      <c r="S381" s="174"/>
      <c r="T381" s="174"/>
      <c r="U381" s="174"/>
      <c r="V381" s="174"/>
      <c r="W381" s="174"/>
      <c r="X381" s="174"/>
      <c r="Y381" s="174"/>
      <c r="Z381" s="174"/>
      <c r="AA381" s="174"/>
      <c r="AB381" s="174"/>
      <c r="AC381" s="174"/>
      <c r="AD381" s="174"/>
      <c r="AE381" s="174"/>
      <c r="AF381" s="174"/>
      <c r="AG381" s="174"/>
      <c r="AH381" s="174"/>
      <c r="AI381" s="174"/>
      <c r="AJ381" s="174"/>
      <c r="AK381" s="53"/>
      <c r="AL381" s="53"/>
      <c r="AM381" s="53"/>
      <c r="AN381" s="53"/>
      <c r="AO381" s="53"/>
      <c r="AP381" s="53"/>
      <c r="AQ381" s="53"/>
      <c r="AR381" s="53"/>
    </row>
    <row r="382" spans="1:44" s="198" customFormat="1" ht="18.75" x14ac:dyDescent="0.3">
      <c r="A382" s="158" t="s">
        <v>76</v>
      </c>
      <c r="B382" s="53"/>
      <c r="C382" s="193">
        <v>1</v>
      </c>
      <c r="D382" s="193">
        <v>2</v>
      </c>
      <c r="E382" s="193">
        <v>3</v>
      </c>
      <c r="F382" s="193">
        <v>4</v>
      </c>
      <c r="G382" s="193">
        <v>5</v>
      </c>
      <c r="H382" s="193">
        <v>6</v>
      </c>
      <c r="I382" s="193">
        <v>7</v>
      </c>
      <c r="J382" s="193">
        <v>8</v>
      </c>
      <c r="K382" s="193">
        <v>9</v>
      </c>
      <c r="L382" s="193">
        <v>10</v>
      </c>
      <c r="M382" s="193">
        <v>11</v>
      </c>
      <c r="N382" s="193">
        <v>12</v>
      </c>
      <c r="O382" s="257" t="s">
        <v>110</v>
      </c>
      <c r="P382" s="194" t="s">
        <v>75</v>
      </c>
      <c r="Q382" s="174"/>
      <c r="R382" s="174"/>
      <c r="S382" s="174"/>
      <c r="T382" s="174"/>
      <c r="U382" s="174"/>
      <c r="V382" s="174"/>
      <c r="W382" s="174"/>
      <c r="X382" s="174"/>
      <c r="Y382" s="174"/>
      <c r="Z382" s="174"/>
      <c r="AA382" s="174"/>
      <c r="AB382" s="174"/>
      <c r="AC382" s="174"/>
      <c r="AD382" s="174"/>
      <c r="AE382" s="174"/>
      <c r="AF382" s="174"/>
      <c r="AG382" s="174"/>
      <c r="AH382" s="174"/>
      <c r="AI382" s="174"/>
      <c r="AJ382" s="174"/>
      <c r="AK382" s="53"/>
      <c r="AL382" s="53"/>
      <c r="AM382" s="53"/>
      <c r="AN382" s="53"/>
      <c r="AO382" s="53"/>
      <c r="AP382" s="53"/>
      <c r="AQ382" s="53"/>
      <c r="AR382" s="53"/>
    </row>
    <row r="383" spans="1:44" s="198" customFormat="1" ht="18.75" x14ac:dyDescent="0.3">
      <c r="A383" s="340">
        <f t="shared" ref="A383:A389" si="30">A328</f>
        <v>0</v>
      </c>
      <c r="B383" s="341"/>
      <c r="C383" s="201"/>
      <c r="D383" s="201"/>
      <c r="E383" s="201"/>
      <c r="F383" s="201"/>
      <c r="G383" s="201"/>
      <c r="H383" s="201"/>
      <c r="I383" s="201"/>
      <c r="J383" s="201"/>
      <c r="K383" s="201"/>
      <c r="L383" s="201"/>
      <c r="M383" s="201"/>
      <c r="N383" s="201"/>
      <c r="O383" s="196">
        <f>SUM(C383:N383)/12</f>
        <v>0</v>
      </c>
      <c r="P383" s="197">
        <f>E328*O383/$S$6</f>
        <v>0</v>
      </c>
      <c r="Q383" s="174"/>
      <c r="R383" s="174"/>
      <c r="S383" s="174"/>
      <c r="T383" s="174"/>
      <c r="U383" s="174"/>
      <c r="V383" s="174"/>
      <c r="W383" s="174"/>
      <c r="X383" s="174"/>
      <c r="Y383" s="174"/>
      <c r="Z383" s="174"/>
      <c r="AA383" s="174"/>
      <c r="AB383" s="174"/>
      <c r="AC383" s="174"/>
      <c r="AD383" s="174"/>
      <c r="AE383" s="174"/>
      <c r="AF383" s="174"/>
      <c r="AG383" s="174"/>
      <c r="AH383" s="174"/>
      <c r="AI383" s="174"/>
      <c r="AJ383" s="174"/>
      <c r="AK383" s="53"/>
      <c r="AL383" s="53"/>
      <c r="AM383" s="53"/>
      <c r="AN383" s="53"/>
      <c r="AO383" s="53"/>
      <c r="AP383" s="53"/>
      <c r="AQ383" s="53"/>
      <c r="AR383" s="53"/>
    </row>
    <row r="384" spans="1:44" ht="15.75" customHeight="1" x14ac:dyDescent="0.3">
      <c r="A384" s="340">
        <f t="shared" si="30"/>
        <v>0</v>
      </c>
      <c r="B384" s="341"/>
      <c r="C384" s="202"/>
      <c r="D384" s="202"/>
      <c r="E384" s="202"/>
      <c r="F384" s="201"/>
      <c r="G384" s="201"/>
      <c r="H384" s="201"/>
      <c r="I384" s="201"/>
      <c r="J384" s="201"/>
      <c r="K384" s="201"/>
      <c r="L384" s="201"/>
      <c r="M384" s="201"/>
      <c r="N384" s="201"/>
      <c r="O384" s="196">
        <f t="shared" ref="O384:O389" si="31">SUM(C384:N384)/12</f>
        <v>0</v>
      </c>
      <c r="P384" s="197">
        <f>E329*O384/$S$6</f>
        <v>0</v>
      </c>
    </row>
    <row r="385" spans="1:36" ht="15.75" customHeight="1" x14ac:dyDescent="0.3">
      <c r="A385" s="340">
        <f t="shared" si="30"/>
        <v>0</v>
      </c>
      <c r="B385" s="341"/>
      <c r="C385" s="202"/>
      <c r="D385" s="202"/>
      <c r="E385" s="202"/>
      <c r="F385" s="201"/>
      <c r="G385" s="201"/>
      <c r="H385" s="201"/>
      <c r="I385" s="201"/>
      <c r="J385" s="201"/>
      <c r="K385" s="201"/>
      <c r="L385" s="201"/>
      <c r="M385" s="201"/>
      <c r="N385" s="201"/>
      <c r="O385" s="196">
        <f t="shared" si="31"/>
        <v>0</v>
      </c>
      <c r="P385" s="197">
        <f t="shared" ref="P385:P388" si="32">E330*O385/$S$6</f>
        <v>0</v>
      </c>
    </row>
    <row r="386" spans="1:36" ht="15.75" customHeight="1" x14ac:dyDescent="0.3">
      <c r="A386" s="340">
        <f t="shared" si="30"/>
        <v>0</v>
      </c>
      <c r="B386" s="341"/>
      <c r="C386" s="202"/>
      <c r="D386" s="202"/>
      <c r="E386" s="202"/>
      <c r="F386" s="201"/>
      <c r="G386" s="201"/>
      <c r="H386" s="201"/>
      <c r="I386" s="201"/>
      <c r="J386" s="201"/>
      <c r="K386" s="201"/>
      <c r="L386" s="201"/>
      <c r="M386" s="201"/>
      <c r="N386" s="201"/>
      <c r="O386" s="196">
        <f t="shared" si="31"/>
        <v>0</v>
      </c>
      <c r="P386" s="197">
        <f t="shared" si="32"/>
        <v>0</v>
      </c>
    </row>
    <row r="387" spans="1:36" ht="15.75" customHeight="1" x14ac:dyDescent="0.3">
      <c r="A387" s="340">
        <f t="shared" si="30"/>
        <v>0</v>
      </c>
      <c r="B387" s="341"/>
      <c r="C387" s="202"/>
      <c r="D387" s="202"/>
      <c r="E387" s="202"/>
      <c r="F387" s="201"/>
      <c r="G387" s="201"/>
      <c r="H387" s="201"/>
      <c r="I387" s="201"/>
      <c r="J387" s="201"/>
      <c r="K387" s="201"/>
      <c r="L387" s="201"/>
      <c r="M387" s="201"/>
      <c r="N387" s="201"/>
      <c r="O387" s="196">
        <f t="shared" si="31"/>
        <v>0</v>
      </c>
      <c r="P387" s="197">
        <f t="shared" si="32"/>
        <v>0</v>
      </c>
    </row>
    <row r="388" spans="1:36" ht="15.75" hidden="1" customHeight="1" x14ac:dyDescent="0.3">
      <c r="A388" s="340">
        <f t="shared" si="30"/>
        <v>0</v>
      </c>
      <c r="B388" s="341"/>
      <c r="C388" s="202"/>
      <c r="D388" s="202"/>
      <c r="E388" s="202"/>
      <c r="F388" s="201"/>
      <c r="G388" s="201"/>
      <c r="H388" s="201"/>
      <c r="I388" s="201"/>
      <c r="J388" s="201"/>
      <c r="K388" s="201"/>
      <c r="L388" s="201"/>
      <c r="M388" s="201"/>
      <c r="N388" s="201"/>
      <c r="O388" s="196">
        <f t="shared" si="31"/>
        <v>0</v>
      </c>
      <c r="P388" s="197">
        <f t="shared" si="32"/>
        <v>0</v>
      </c>
    </row>
    <row r="389" spans="1:36" ht="15.75" hidden="1" customHeight="1" x14ac:dyDescent="0.3">
      <c r="A389" s="340">
        <f t="shared" si="30"/>
        <v>0</v>
      </c>
      <c r="B389" s="341"/>
      <c r="C389" s="202"/>
      <c r="D389" s="202"/>
      <c r="E389" s="202"/>
      <c r="F389" s="201"/>
      <c r="G389" s="201"/>
      <c r="H389" s="201"/>
      <c r="I389" s="201"/>
      <c r="J389" s="201"/>
      <c r="K389" s="201"/>
      <c r="L389" s="201"/>
      <c r="M389" s="201"/>
      <c r="N389" s="201"/>
      <c r="O389" s="196">
        <f t="shared" si="31"/>
        <v>0</v>
      </c>
      <c r="P389" s="197">
        <f>E334*O389/$S$6</f>
        <v>0</v>
      </c>
    </row>
    <row r="390" spans="1:36" ht="15.75" customHeight="1" x14ac:dyDescent="0.3">
      <c r="C390" s="203">
        <f>SUM(C383:C389)</f>
        <v>0</v>
      </c>
      <c r="D390" s="203">
        <f t="shared" ref="D390:N390" si="33">SUM(D383:D389)</f>
        <v>0</v>
      </c>
      <c r="E390" s="203">
        <f t="shared" si="33"/>
        <v>0</v>
      </c>
      <c r="F390" s="203">
        <f t="shared" si="33"/>
        <v>0</v>
      </c>
      <c r="G390" s="203">
        <f t="shared" si="33"/>
        <v>0</v>
      </c>
      <c r="H390" s="203">
        <f t="shared" si="33"/>
        <v>0</v>
      </c>
      <c r="I390" s="203">
        <f t="shared" si="33"/>
        <v>0</v>
      </c>
      <c r="J390" s="203">
        <f t="shared" si="33"/>
        <v>0</v>
      </c>
      <c r="K390" s="203">
        <f t="shared" si="33"/>
        <v>0</v>
      </c>
      <c r="L390" s="203">
        <f t="shared" si="33"/>
        <v>0</v>
      </c>
      <c r="M390" s="203">
        <f t="shared" si="33"/>
        <v>0</v>
      </c>
      <c r="N390" s="203">
        <f t="shared" si="33"/>
        <v>0</v>
      </c>
      <c r="P390" s="158"/>
    </row>
    <row r="391" spans="1:36" ht="15.75" customHeight="1" x14ac:dyDescent="0.3">
      <c r="A391" s="204"/>
      <c r="B391" s="204"/>
      <c r="C391" s="294">
        <f t="shared" ref="C391:N391" si="34">C276-C390</f>
        <v>0</v>
      </c>
      <c r="D391" s="294">
        <f t="shared" si="34"/>
        <v>0</v>
      </c>
      <c r="E391" s="294">
        <f t="shared" si="34"/>
        <v>0</v>
      </c>
      <c r="F391" s="294">
        <f t="shared" si="34"/>
        <v>0</v>
      </c>
      <c r="G391" s="294">
        <f t="shared" si="34"/>
        <v>0</v>
      </c>
      <c r="H391" s="294">
        <f t="shared" si="34"/>
        <v>0</v>
      </c>
      <c r="I391" s="294">
        <f t="shared" si="34"/>
        <v>0</v>
      </c>
      <c r="J391" s="294">
        <f t="shared" si="34"/>
        <v>0</v>
      </c>
      <c r="K391" s="294">
        <f t="shared" si="34"/>
        <v>0</v>
      </c>
      <c r="L391" s="294">
        <f t="shared" si="34"/>
        <v>0</v>
      </c>
      <c r="M391" s="294">
        <f t="shared" si="34"/>
        <v>0</v>
      </c>
      <c r="N391" s="294">
        <f t="shared" si="34"/>
        <v>0</v>
      </c>
      <c r="O391" s="174"/>
      <c r="P391" s="197"/>
    </row>
    <row r="392" spans="1:36" s="174" customFormat="1" ht="18.75" x14ac:dyDescent="0.3">
      <c r="A392" s="187" t="s">
        <v>77</v>
      </c>
      <c r="B392" s="166"/>
      <c r="C392" s="205"/>
      <c r="D392" s="205"/>
      <c r="E392" s="205"/>
      <c r="F392" s="205"/>
      <c r="G392" s="205"/>
      <c r="H392" s="205"/>
      <c r="I392" s="205"/>
      <c r="J392" s="205"/>
      <c r="K392" s="205"/>
      <c r="L392" s="205"/>
      <c r="M392" s="205"/>
      <c r="N392" s="205"/>
      <c r="O392" s="174" t="s">
        <v>72</v>
      </c>
      <c r="P392" s="206">
        <f>'Bürgerhelfer EX-IN'!Q53</f>
        <v>0</v>
      </c>
      <c r="R392" s="248" t="s">
        <v>78</v>
      </c>
      <c r="S392" s="249"/>
    </row>
    <row r="393" spans="1:36" s="253" customFormat="1" ht="18.75" x14ac:dyDescent="0.3">
      <c r="A393" s="250"/>
      <c r="B393" s="251"/>
      <c r="C393" s="252"/>
      <c r="D393" s="252"/>
      <c r="E393" s="252"/>
      <c r="F393" s="252"/>
      <c r="G393" s="252"/>
      <c r="H393" s="252"/>
      <c r="I393" s="252"/>
      <c r="J393" s="252"/>
      <c r="K393" s="252"/>
      <c r="L393" s="252"/>
      <c r="M393" s="252"/>
      <c r="N393" s="252"/>
      <c r="P393" s="244"/>
      <c r="R393" s="254">
        <f>O275/S6*74000</f>
        <v>0</v>
      </c>
      <c r="S393" s="255"/>
    </row>
    <row r="394" spans="1:36" s="174" customFormat="1" ht="18.75" x14ac:dyDescent="0.3">
      <c r="A394" s="187" t="s">
        <v>108</v>
      </c>
      <c r="B394" s="166"/>
      <c r="C394" s="205"/>
      <c r="D394" s="205"/>
      <c r="E394" s="205"/>
      <c r="F394" s="205"/>
      <c r="G394" s="205"/>
      <c r="H394" s="205"/>
      <c r="I394" s="205"/>
      <c r="J394" s="205"/>
      <c r="K394" s="205"/>
      <c r="L394" s="205"/>
      <c r="M394" s="205"/>
      <c r="N394" s="205"/>
      <c r="P394" s="221">
        <f>SUM(C251:N251)/12/75*74000</f>
        <v>0</v>
      </c>
      <c r="R394" s="246"/>
      <c r="S394" s="55"/>
    </row>
    <row r="395" spans="1:36" s="198" customFormat="1" ht="18.75" x14ac:dyDescent="0.3">
      <c r="A395" s="53"/>
      <c r="B395" s="53"/>
      <c r="C395" s="200"/>
      <c r="D395" s="200"/>
      <c r="E395" s="200"/>
      <c r="F395" s="200"/>
      <c r="G395" s="200"/>
      <c r="H395" s="200"/>
      <c r="I395" s="200"/>
      <c r="J395" s="200"/>
      <c r="K395" s="200"/>
      <c r="L395" s="200"/>
      <c r="M395" s="200"/>
      <c r="N395" s="200"/>
      <c r="O395" s="200"/>
      <c r="P395" s="194" t="s">
        <v>72</v>
      </c>
      <c r="Q395" s="174"/>
      <c r="R395" s="247"/>
      <c r="S395" s="55"/>
      <c r="T395" s="174"/>
      <c r="U395" s="174"/>
      <c r="V395" s="174"/>
      <c r="W395" s="174"/>
      <c r="X395" s="174"/>
      <c r="Y395" s="174"/>
      <c r="Z395" s="174"/>
      <c r="AA395" s="174"/>
      <c r="AB395" s="174"/>
      <c r="AC395" s="174"/>
      <c r="AD395" s="174"/>
      <c r="AE395" s="174"/>
      <c r="AF395" s="174"/>
      <c r="AG395" s="174"/>
      <c r="AH395" s="174"/>
      <c r="AI395" s="174"/>
      <c r="AJ395" s="174"/>
    </row>
    <row r="396" spans="1:36" s="198" customFormat="1" ht="18.75" x14ac:dyDescent="0.3">
      <c r="A396" s="245" t="s">
        <v>109</v>
      </c>
      <c r="B396" s="245"/>
      <c r="C396" s="205"/>
      <c r="D396" s="205"/>
      <c r="E396" s="205"/>
      <c r="F396" s="205"/>
      <c r="G396" s="205"/>
      <c r="H396" s="205"/>
      <c r="I396" s="205"/>
      <c r="J396" s="205"/>
      <c r="K396" s="205"/>
      <c r="L396" s="205"/>
      <c r="M396" s="205"/>
      <c r="N396" s="205"/>
      <c r="O396" s="200"/>
      <c r="P396" s="197">
        <f>(SUM(P338:P379)+P392)*13%</f>
        <v>0</v>
      </c>
      <c r="Q396" s="174"/>
      <c r="R396" s="174"/>
      <c r="S396" s="174"/>
      <c r="T396" s="174"/>
      <c r="U396" s="174"/>
      <c r="V396" s="174"/>
      <c r="W396" s="174"/>
      <c r="X396" s="174"/>
      <c r="Y396" s="174"/>
      <c r="Z396" s="174"/>
      <c r="AA396" s="174"/>
      <c r="AB396" s="174"/>
      <c r="AC396" s="174"/>
      <c r="AD396" s="174"/>
      <c r="AE396" s="174"/>
      <c r="AF396" s="174"/>
      <c r="AG396" s="174"/>
      <c r="AH396" s="174"/>
      <c r="AI396" s="174"/>
      <c r="AJ396" s="174"/>
    </row>
    <row r="397" spans="1:36" s="198" customFormat="1" x14ac:dyDescent="0.2">
      <c r="A397" s="53"/>
      <c r="B397" s="53"/>
      <c r="C397" s="200"/>
      <c r="D397" s="200"/>
      <c r="E397" s="200"/>
      <c r="F397" s="200"/>
      <c r="G397" s="200"/>
      <c r="H397" s="200"/>
      <c r="I397" s="200"/>
      <c r="J397" s="200"/>
      <c r="K397" s="200"/>
      <c r="L397" s="200"/>
      <c r="M397" s="200"/>
      <c r="N397" s="200"/>
      <c r="O397" s="200"/>
      <c r="P397" s="182"/>
      <c r="Q397" s="174"/>
      <c r="R397" s="174"/>
      <c r="S397" s="174"/>
      <c r="T397" s="174"/>
      <c r="U397" s="174"/>
      <c r="V397" s="174"/>
      <c r="W397" s="174"/>
      <c r="X397" s="174"/>
      <c r="Y397" s="174"/>
      <c r="Z397" s="174"/>
      <c r="AA397" s="174"/>
      <c r="AB397" s="174"/>
      <c r="AC397" s="174"/>
      <c r="AD397" s="174"/>
      <c r="AE397" s="174"/>
      <c r="AF397" s="174"/>
      <c r="AG397" s="174"/>
      <c r="AH397" s="174"/>
      <c r="AI397" s="174"/>
      <c r="AJ397" s="174"/>
    </row>
    <row r="398" spans="1:36" s="198" customFormat="1" x14ac:dyDescent="0.2">
      <c r="A398" s="53"/>
      <c r="B398" s="53"/>
      <c r="C398" s="200"/>
      <c r="D398" s="200"/>
      <c r="E398" s="200"/>
      <c r="F398" s="200"/>
      <c r="G398" s="200"/>
      <c r="H398" s="200"/>
      <c r="I398" s="200"/>
      <c r="J398" s="200"/>
      <c r="K398" s="200"/>
      <c r="L398" s="200"/>
      <c r="M398" s="200"/>
      <c r="N398" s="200"/>
      <c r="O398" s="200"/>
      <c r="P398" s="182"/>
      <c r="Q398" s="174"/>
      <c r="R398" s="174"/>
      <c r="S398" s="174"/>
      <c r="T398" s="174"/>
      <c r="U398" s="174"/>
      <c r="V398" s="174"/>
      <c r="W398" s="174"/>
      <c r="X398" s="174"/>
      <c r="Y398" s="174"/>
      <c r="Z398" s="174"/>
      <c r="AA398" s="174"/>
      <c r="AB398" s="174"/>
      <c r="AC398" s="174"/>
      <c r="AD398" s="174"/>
      <c r="AE398" s="174"/>
      <c r="AF398" s="174"/>
      <c r="AG398" s="174"/>
      <c r="AH398" s="174"/>
      <c r="AI398" s="174"/>
      <c r="AJ398" s="174"/>
    </row>
    <row r="399" spans="1:36" s="198" customFormat="1" x14ac:dyDescent="0.2">
      <c r="A399" s="53"/>
      <c r="B399" s="53"/>
      <c r="C399" s="200"/>
      <c r="D399" s="200"/>
      <c r="E399" s="200"/>
      <c r="F399" s="200"/>
      <c r="G399" s="200"/>
      <c r="H399" s="200"/>
      <c r="I399" s="200"/>
      <c r="J399" s="200"/>
      <c r="K399" s="200"/>
      <c r="L399" s="200"/>
      <c r="M399" s="200"/>
      <c r="N399" s="200"/>
      <c r="O399" s="200"/>
      <c r="P399" s="182"/>
      <c r="Q399" s="174"/>
      <c r="R399" s="174"/>
      <c r="S399" s="174"/>
      <c r="T399" s="174"/>
      <c r="U399" s="174"/>
      <c r="V399" s="174"/>
      <c r="W399" s="174"/>
      <c r="X399" s="174"/>
      <c r="Y399" s="174"/>
      <c r="Z399" s="174"/>
      <c r="AA399" s="174"/>
      <c r="AB399" s="174"/>
      <c r="AC399" s="174"/>
      <c r="AD399" s="174"/>
      <c r="AE399" s="174"/>
      <c r="AF399" s="174"/>
      <c r="AG399" s="174"/>
      <c r="AH399" s="174"/>
      <c r="AI399" s="174"/>
      <c r="AJ399" s="174"/>
    </row>
    <row r="400" spans="1:36" s="198" customFormat="1" x14ac:dyDescent="0.2">
      <c r="A400" s="53"/>
      <c r="B400" s="53"/>
      <c r="C400" s="200"/>
      <c r="D400" s="200"/>
      <c r="E400" s="200"/>
      <c r="F400" s="200"/>
      <c r="G400" s="200"/>
      <c r="H400" s="200"/>
      <c r="I400" s="200"/>
      <c r="J400" s="200"/>
      <c r="K400" s="200"/>
      <c r="L400" s="200"/>
      <c r="M400" s="200"/>
      <c r="N400" s="200"/>
      <c r="O400" s="200"/>
      <c r="P400" s="182"/>
      <c r="Q400" s="174"/>
      <c r="R400" s="174"/>
      <c r="S400" s="174"/>
      <c r="T400" s="174"/>
      <c r="U400" s="174"/>
      <c r="V400" s="174"/>
      <c r="W400" s="174"/>
      <c r="X400" s="174"/>
      <c r="Y400" s="174"/>
      <c r="Z400" s="174"/>
      <c r="AA400" s="174"/>
      <c r="AB400" s="174"/>
      <c r="AC400" s="174"/>
      <c r="AD400" s="174"/>
      <c r="AE400" s="174"/>
      <c r="AF400" s="174"/>
      <c r="AG400" s="174"/>
      <c r="AH400" s="174"/>
      <c r="AI400" s="174"/>
      <c r="AJ400" s="174"/>
    </row>
    <row r="401" spans="1:44" s="198" customFormat="1" x14ac:dyDescent="0.2">
      <c r="A401" s="53"/>
      <c r="B401" s="53"/>
      <c r="C401" s="200"/>
      <c r="D401" s="200"/>
      <c r="E401" s="200"/>
      <c r="F401" s="200"/>
      <c r="G401" s="200"/>
      <c r="H401" s="200"/>
      <c r="I401" s="200"/>
      <c r="J401" s="200"/>
      <c r="K401" s="200"/>
      <c r="L401" s="200"/>
      <c r="M401" s="200"/>
      <c r="N401" s="200"/>
      <c r="O401" s="200"/>
      <c r="P401" s="182"/>
      <c r="Q401" s="174"/>
      <c r="R401" s="174"/>
      <c r="S401" s="174"/>
      <c r="T401" s="174"/>
      <c r="U401" s="174"/>
      <c r="V401" s="174"/>
      <c r="W401" s="174"/>
      <c r="X401" s="174"/>
      <c r="Y401" s="174"/>
      <c r="Z401" s="174"/>
      <c r="AA401" s="174"/>
      <c r="AB401" s="174"/>
      <c r="AC401" s="174"/>
      <c r="AD401" s="174"/>
      <c r="AE401" s="174"/>
      <c r="AF401" s="174"/>
      <c r="AG401" s="174"/>
      <c r="AH401" s="174"/>
      <c r="AI401" s="174"/>
      <c r="AJ401" s="174"/>
    </row>
    <row r="402" spans="1:44" s="51" customFormat="1" ht="21" x14ac:dyDescent="0.35">
      <c r="A402" s="130"/>
      <c r="J402" s="191"/>
      <c r="K402" s="192"/>
      <c r="L402" s="53"/>
      <c r="M402" s="53"/>
      <c r="N402" s="53"/>
      <c r="O402" s="209" t="s">
        <v>79</v>
      </c>
      <c r="P402" s="210">
        <f>SUM(P338:P396)</f>
        <v>0</v>
      </c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</row>
    <row r="403" spans="1:44" s="51" customFormat="1" ht="21.75" thickBot="1" x14ac:dyDescent="0.4">
      <c r="A403" s="130"/>
      <c r="J403" s="191"/>
      <c r="K403" s="192"/>
      <c r="L403" s="53"/>
      <c r="M403" s="53"/>
      <c r="N403" s="53"/>
      <c r="O403" s="209" t="s">
        <v>80</v>
      </c>
      <c r="P403" s="210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</row>
    <row r="404" spans="1:44" s="198" customFormat="1" ht="21" x14ac:dyDescent="0.35">
      <c r="A404" s="211"/>
      <c r="B404" s="212"/>
      <c r="C404" s="213"/>
      <c r="D404" s="213"/>
      <c r="E404" s="214"/>
      <c r="F404" s="200"/>
      <c r="G404" s="200"/>
      <c r="H404" s="200"/>
      <c r="I404" s="200"/>
      <c r="J404" s="200"/>
      <c r="K404" s="200"/>
      <c r="L404" s="200"/>
      <c r="M404" s="200"/>
      <c r="N404" s="200"/>
      <c r="O404" s="215" t="s">
        <v>81</v>
      </c>
      <c r="P404" s="216">
        <v>0</v>
      </c>
      <c r="Q404" s="174"/>
      <c r="R404" s="174"/>
      <c r="S404" s="174"/>
      <c r="T404" s="174"/>
      <c r="U404" s="174"/>
      <c r="V404" s="174"/>
      <c r="W404" s="174"/>
      <c r="X404" s="174"/>
      <c r="Y404" s="174"/>
      <c r="Z404" s="174"/>
      <c r="AA404" s="174"/>
      <c r="AB404" s="174"/>
      <c r="AC404" s="174"/>
      <c r="AD404" s="174"/>
      <c r="AE404" s="174"/>
      <c r="AF404" s="174"/>
      <c r="AG404" s="174"/>
      <c r="AH404" s="174"/>
      <c r="AI404" s="174"/>
      <c r="AJ404" s="174"/>
    </row>
    <row r="405" spans="1:44" s="198" customFormat="1" ht="21" x14ac:dyDescent="0.35">
      <c r="A405" s="217" t="s">
        <v>82</v>
      </c>
      <c r="B405" s="83"/>
      <c r="C405" s="83"/>
      <c r="D405" s="83"/>
      <c r="E405" s="218"/>
      <c r="F405" s="53"/>
      <c r="G405" s="53"/>
      <c r="H405" s="53"/>
      <c r="I405" s="53"/>
      <c r="J405" s="53"/>
      <c r="K405" s="53"/>
      <c r="L405" s="53"/>
      <c r="M405" s="53"/>
      <c r="N405" s="53"/>
      <c r="O405" s="215"/>
      <c r="P405" s="295"/>
      <c r="Q405" s="174"/>
      <c r="R405" s="174"/>
      <c r="S405" s="174"/>
      <c r="T405" s="174"/>
      <c r="U405" s="174"/>
      <c r="V405" s="174"/>
      <c r="W405" s="174"/>
      <c r="X405" s="174"/>
      <c r="Y405" s="174"/>
      <c r="Z405" s="174"/>
      <c r="AA405" s="174"/>
      <c r="AB405" s="174"/>
      <c r="AC405" s="174"/>
      <c r="AD405" s="174"/>
      <c r="AE405" s="174"/>
      <c r="AF405" s="174"/>
      <c r="AG405" s="174"/>
      <c r="AH405" s="174"/>
      <c r="AI405" s="174"/>
      <c r="AJ405" s="174"/>
    </row>
    <row r="406" spans="1:44" s="198" customFormat="1" ht="21" x14ac:dyDescent="0.35">
      <c r="A406" s="220">
        <v>0.25</v>
      </c>
      <c r="B406" s="82"/>
      <c r="C406" s="221" t="e">
        <f t="shared" ref="C406:C414" si="35">$P$402/12/$C$272*(SUM(C253:N253)/12)*$S$6/(SUM(C241:N241)/12)</f>
        <v>#DIV/0!</v>
      </c>
      <c r="D406" s="83"/>
      <c r="E406" s="218"/>
      <c r="F406" s="53"/>
      <c r="G406" s="53"/>
      <c r="H406" s="53"/>
      <c r="I406" s="53"/>
      <c r="J406" s="53"/>
      <c r="K406" s="53"/>
      <c r="L406" s="53"/>
      <c r="M406" s="53"/>
      <c r="N406" s="53"/>
      <c r="O406" s="215" t="s">
        <v>134</v>
      </c>
      <c r="P406" s="297"/>
      <c r="Q406" s="174"/>
      <c r="R406" s="174"/>
      <c r="S406" s="174"/>
      <c r="T406" s="174"/>
      <c r="U406" s="174"/>
      <c r="V406" s="174"/>
      <c r="W406" s="174"/>
      <c r="X406" s="174"/>
      <c r="Y406" s="174"/>
      <c r="Z406" s="174"/>
      <c r="AA406" s="174"/>
      <c r="AB406" s="174"/>
      <c r="AC406" s="174"/>
      <c r="AD406" s="174"/>
      <c r="AE406" s="174"/>
      <c r="AF406" s="174"/>
      <c r="AG406" s="174"/>
      <c r="AH406" s="174"/>
      <c r="AI406" s="174"/>
      <c r="AJ406" s="174"/>
    </row>
    <row r="407" spans="1:44" s="198" customFormat="1" ht="21" x14ac:dyDescent="0.35">
      <c r="A407" s="220">
        <v>0.2</v>
      </c>
      <c r="B407" s="82"/>
      <c r="C407" s="221" t="e">
        <f t="shared" si="35"/>
        <v>#DIV/0!</v>
      </c>
      <c r="D407" s="83"/>
      <c r="E407" s="218"/>
      <c r="F407" s="53"/>
      <c r="G407" s="53"/>
      <c r="H407" s="53"/>
      <c r="I407" s="53"/>
      <c r="J407" s="53"/>
      <c r="K407" s="53"/>
      <c r="L407" s="53"/>
      <c r="M407" s="53"/>
      <c r="N407" s="53"/>
      <c r="O407" s="296" t="s">
        <v>135</v>
      </c>
      <c r="P407" s="210"/>
      <c r="Q407" s="174"/>
      <c r="R407" s="174"/>
      <c r="S407" s="174"/>
      <c r="T407" s="174"/>
      <c r="U407" s="174"/>
      <c r="V407" s="174"/>
      <c r="W407" s="174"/>
      <c r="X407" s="174"/>
      <c r="Y407" s="174"/>
      <c r="Z407" s="174"/>
      <c r="AA407" s="174"/>
      <c r="AB407" s="174"/>
      <c r="AC407" s="174"/>
      <c r="AD407" s="174"/>
      <c r="AE407" s="174"/>
      <c r="AF407" s="174"/>
      <c r="AG407" s="174"/>
      <c r="AH407" s="174"/>
      <c r="AI407" s="174"/>
      <c r="AJ407" s="174"/>
      <c r="AK407" s="53"/>
      <c r="AL407" s="53"/>
      <c r="AM407" s="53"/>
      <c r="AN407" s="53"/>
      <c r="AO407" s="53"/>
      <c r="AP407" s="53"/>
      <c r="AQ407" s="53"/>
      <c r="AR407" s="53"/>
    </row>
    <row r="408" spans="1:44" s="198" customFormat="1" ht="21" x14ac:dyDescent="0.35">
      <c r="A408" s="220">
        <v>0.16666666666666666</v>
      </c>
      <c r="B408" s="82"/>
      <c r="C408" s="221" t="e">
        <f t="shared" si="35"/>
        <v>#DIV/0!</v>
      </c>
      <c r="D408" s="83"/>
      <c r="E408" s="218"/>
      <c r="F408" s="53"/>
      <c r="G408" s="53"/>
      <c r="H408" s="53"/>
      <c r="I408" s="53"/>
      <c r="J408" s="53"/>
      <c r="K408" s="53"/>
      <c r="L408" s="53"/>
      <c r="M408" s="53"/>
      <c r="N408" s="53"/>
      <c r="O408" s="222" t="s">
        <v>83</v>
      </c>
      <c r="P408" s="223">
        <f>P402-P404-P406</f>
        <v>0</v>
      </c>
      <c r="Q408" s="174"/>
      <c r="R408" s="174"/>
      <c r="S408" s="174"/>
      <c r="T408" s="174"/>
      <c r="U408" s="174"/>
      <c r="V408" s="174"/>
      <c r="W408" s="174"/>
      <c r="X408" s="174"/>
      <c r="Y408" s="174"/>
      <c r="Z408" s="174"/>
      <c r="AA408" s="174"/>
      <c r="AB408" s="174"/>
      <c r="AC408" s="174"/>
      <c r="AD408" s="174"/>
      <c r="AE408" s="174"/>
      <c r="AF408" s="174"/>
      <c r="AG408" s="174"/>
      <c r="AH408" s="174"/>
      <c r="AI408" s="174"/>
      <c r="AJ408" s="174"/>
      <c r="AK408" s="53"/>
      <c r="AL408" s="53"/>
      <c r="AM408" s="53"/>
      <c r="AN408" s="53"/>
      <c r="AO408" s="53"/>
      <c r="AP408" s="53"/>
      <c r="AQ408" s="53"/>
      <c r="AR408" s="53"/>
    </row>
    <row r="409" spans="1:44" s="198" customFormat="1" ht="21" x14ac:dyDescent="0.35">
      <c r="A409" s="220">
        <v>0.14285714285714285</v>
      </c>
      <c r="B409" s="82"/>
      <c r="C409" s="221" t="e">
        <f t="shared" si="35"/>
        <v>#DIV/0!</v>
      </c>
      <c r="D409" s="83"/>
      <c r="E409" s="218"/>
      <c r="F409" s="53"/>
      <c r="G409" s="53"/>
      <c r="H409" s="53"/>
      <c r="I409" s="53"/>
      <c r="J409" s="53"/>
      <c r="K409" s="53"/>
      <c r="L409" s="53"/>
      <c r="M409" s="53"/>
      <c r="N409" s="53"/>
      <c r="O409" s="65"/>
      <c r="P409" s="219"/>
      <c r="Q409" s="174"/>
      <c r="R409" s="174"/>
      <c r="S409" s="174"/>
      <c r="T409" s="174"/>
      <c r="U409" s="174"/>
      <c r="V409" s="174"/>
      <c r="W409" s="174"/>
      <c r="X409" s="174"/>
      <c r="Y409" s="174"/>
      <c r="Z409" s="174"/>
      <c r="AA409" s="174"/>
      <c r="AB409" s="174"/>
      <c r="AC409" s="174"/>
      <c r="AD409" s="174"/>
      <c r="AE409" s="174"/>
      <c r="AF409" s="174"/>
      <c r="AG409" s="174"/>
      <c r="AH409" s="174"/>
      <c r="AI409" s="174"/>
      <c r="AJ409" s="174"/>
      <c r="AK409" s="53"/>
      <c r="AL409" s="53"/>
      <c r="AM409" s="53"/>
      <c r="AN409" s="53"/>
      <c r="AO409" s="53"/>
      <c r="AP409" s="53"/>
      <c r="AQ409" s="53"/>
      <c r="AR409" s="53"/>
    </row>
    <row r="410" spans="1:44" s="198" customFormat="1" ht="21" x14ac:dyDescent="0.35">
      <c r="A410" s="220">
        <v>0.125</v>
      </c>
      <c r="B410" s="82"/>
      <c r="C410" s="221" t="e">
        <f t="shared" si="35"/>
        <v>#DIV/0!</v>
      </c>
      <c r="D410" s="83"/>
      <c r="E410" s="218"/>
      <c r="F410" s="53"/>
      <c r="G410" s="53"/>
      <c r="H410" s="53"/>
      <c r="I410" s="53"/>
      <c r="J410" s="53"/>
      <c r="K410" s="53"/>
      <c r="L410" s="53"/>
      <c r="M410" s="53"/>
      <c r="N410" s="53"/>
      <c r="O410" s="224" t="s">
        <v>84</v>
      </c>
      <c r="P410" s="225">
        <f>P402-P406</f>
        <v>0</v>
      </c>
      <c r="Q410" s="174"/>
      <c r="R410" s="174"/>
      <c r="S410" s="174"/>
      <c r="T410" s="174"/>
      <c r="U410" s="174"/>
      <c r="V410" s="174"/>
      <c r="W410" s="174"/>
      <c r="X410" s="174"/>
      <c r="Y410" s="174"/>
      <c r="Z410" s="174"/>
      <c r="AA410" s="174"/>
      <c r="AB410" s="174"/>
      <c r="AC410" s="174"/>
      <c r="AD410" s="174"/>
      <c r="AE410" s="174"/>
      <c r="AF410" s="174"/>
      <c r="AG410" s="174"/>
      <c r="AH410" s="174"/>
      <c r="AI410" s="174"/>
      <c r="AJ410" s="174"/>
      <c r="AK410" s="53"/>
      <c r="AL410" s="53"/>
      <c r="AM410" s="53"/>
      <c r="AN410" s="53"/>
      <c r="AO410" s="53"/>
      <c r="AP410" s="53"/>
      <c r="AQ410" s="53"/>
      <c r="AR410" s="53"/>
    </row>
    <row r="411" spans="1:44" s="198" customFormat="1" ht="18.75" x14ac:dyDescent="0.3">
      <c r="A411" s="220">
        <v>0.1111111111111111</v>
      </c>
      <c r="B411" s="82"/>
      <c r="C411" s="221" t="e">
        <f t="shared" si="35"/>
        <v>#DIV/0!</v>
      </c>
      <c r="D411" s="83"/>
      <c r="E411" s="218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174"/>
      <c r="R411" s="174"/>
      <c r="S411" s="174"/>
      <c r="T411" s="174"/>
      <c r="U411" s="174"/>
      <c r="V411" s="174"/>
      <c r="W411" s="174"/>
      <c r="X411" s="174"/>
      <c r="Y411" s="174"/>
      <c r="Z411" s="174"/>
      <c r="AA411" s="174"/>
      <c r="AB411" s="174"/>
      <c r="AC411" s="174"/>
      <c r="AD411" s="174"/>
      <c r="AE411" s="174"/>
      <c r="AF411" s="174"/>
      <c r="AG411" s="174"/>
      <c r="AH411" s="174"/>
      <c r="AI411" s="174"/>
      <c r="AJ411" s="174"/>
      <c r="AK411" s="53"/>
      <c r="AL411" s="53"/>
      <c r="AM411" s="53"/>
      <c r="AN411" s="53"/>
      <c r="AO411" s="53"/>
      <c r="AP411" s="53"/>
      <c r="AQ411" s="53"/>
      <c r="AR411" s="53"/>
    </row>
    <row r="412" spans="1:44" s="198" customFormat="1" ht="18.75" x14ac:dyDescent="0.3">
      <c r="A412" s="220">
        <v>0.1</v>
      </c>
      <c r="B412" s="82"/>
      <c r="C412" s="221" t="e">
        <f t="shared" si="35"/>
        <v>#DIV/0!</v>
      </c>
      <c r="D412" s="83"/>
      <c r="E412" s="218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174"/>
      <c r="R412" s="174"/>
      <c r="S412" s="174"/>
      <c r="T412" s="174"/>
      <c r="U412" s="174"/>
      <c r="V412" s="174"/>
      <c r="W412" s="174"/>
      <c r="X412" s="174"/>
      <c r="Y412" s="174"/>
      <c r="Z412" s="174"/>
      <c r="AA412" s="174"/>
      <c r="AB412" s="174"/>
      <c r="AC412" s="174"/>
      <c r="AD412" s="174"/>
      <c r="AE412" s="174"/>
      <c r="AF412" s="174"/>
      <c r="AG412" s="174"/>
      <c r="AH412" s="174"/>
      <c r="AI412" s="174"/>
      <c r="AJ412" s="174"/>
      <c r="AK412" s="53"/>
      <c r="AL412" s="53"/>
      <c r="AM412" s="53"/>
      <c r="AN412" s="53"/>
      <c r="AO412" s="53"/>
      <c r="AP412" s="53"/>
      <c r="AQ412" s="53"/>
      <c r="AR412" s="53"/>
    </row>
    <row r="413" spans="1:44" s="198" customFormat="1" ht="18.75" x14ac:dyDescent="0.3">
      <c r="A413" s="220">
        <v>9.0909090909090912E-2</v>
      </c>
      <c r="B413" s="82"/>
      <c r="C413" s="221" t="e">
        <f t="shared" si="35"/>
        <v>#DIV/0!</v>
      </c>
      <c r="D413" s="83"/>
      <c r="E413" s="218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174"/>
      <c r="R413" s="174"/>
      <c r="S413" s="174"/>
      <c r="T413" s="174"/>
      <c r="U413" s="174"/>
      <c r="V413" s="174"/>
      <c r="W413" s="174"/>
      <c r="X413" s="174"/>
      <c r="Y413" s="174"/>
      <c r="Z413" s="174"/>
      <c r="AA413" s="174"/>
      <c r="AB413" s="174"/>
      <c r="AC413" s="174"/>
      <c r="AD413" s="174"/>
      <c r="AE413" s="174"/>
      <c r="AF413" s="174"/>
      <c r="AG413" s="174"/>
      <c r="AH413" s="174"/>
      <c r="AI413" s="174"/>
      <c r="AJ413" s="174"/>
      <c r="AK413" s="53"/>
      <c r="AL413" s="53"/>
      <c r="AM413" s="53"/>
      <c r="AN413" s="53"/>
      <c r="AO413" s="53"/>
      <c r="AP413" s="53"/>
      <c r="AQ413" s="53"/>
      <c r="AR413" s="53"/>
    </row>
    <row r="414" spans="1:44" s="198" customFormat="1" ht="18.75" x14ac:dyDescent="0.3">
      <c r="A414" s="220">
        <v>8.3333333333333329E-2</v>
      </c>
      <c r="B414" s="82"/>
      <c r="C414" s="221" t="e">
        <f t="shared" si="35"/>
        <v>#DIV/0!</v>
      </c>
      <c r="D414" s="83"/>
      <c r="E414" s="218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174"/>
      <c r="R414" s="174"/>
      <c r="S414" s="174"/>
      <c r="T414" s="174"/>
      <c r="U414" s="174"/>
      <c r="V414" s="174"/>
      <c r="W414" s="174"/>
      <c r="X414" s="174"/>
      <c r="Y414" s="174"/>
      <c r="Z414" s="174"/>
      <c r="AA414" s="174"/>
      <c r="AB414" s="174"/>
      <c r="AC414" s="174"/>
      <c r="AD414" s="174"/>
      <c r="AE414" s="174"/>
      <c r="AF414" s="174"/>
      <c r="AG414" s="174"/>
      <c r="AH414" s="174"/>
      <c r="AI414" s="174"/>
      <c r="AJ414" s="174"/>
      <c r="AK414" s="53"/>
      <c r="AL414" s="53"/>
      <c r="AM414" s="53"/>
      <c r="AN414" s="53"/>
      <c r="AO414" s="53"/>
      <c r="AP414" s="53"/>
      <c r="AQ414" s="53"/>
      <c r="AR414" s="53"/>
    </row>
    <row r="415" spans="1:44" s="198" customFormat="1" ht="13.5" thickBot="1" x14ac:dyDescent="0.25">
      <c r="A415" s="207"/>
      <c r="B415" s="226"/>
      <c r="C415" s="226"/>
      <c r="D415" s="226"/>
      <c r="E415" s="208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174"/>
      <c r="R415" s="174"/>
      <c r="S415" s="174"/>
      <c r="T415" s="174"/>
      <c r="U415" s="174"/>
      <c r="V415" s="174"/>
      <c r="W415" s="174"/>
      <c r="X415" s="174"/>
      <c r="Y415" s="174"/>
      <c r="Z415" s="174"/>
      <c r="AA415" s="174"/>
      <c r="AB415" s="174"/>
      <c r="AC415" s="174"/>
      <c r="AD415" s="174"/>
      <c r="AE415" s="174"/>
      <c r="AF415" s="174"/>
      <c r="AG415" s="174"/>
      <c r="AH415" s="174"/>
      <c r="AI415" s="174"/>
      <c r="AJ415" s="174"/>
      <c r="AK415" s="53"/>
      <c r="AL415" s="53"/>
      <c r="AM415" s="53"/>
      <c r="AN415" s="53"/>
      <c r="AO415" s="53"/>
      <c r="AP415" s="53"/>
      <c r="AQ415" s="53"/>
      <c r="AR415" s="53"/>
    </row>
    <row r="416" spans="1:44" s="198" customFormat="1" x14ac:dyDescent="0.2">
      <c r="A416" s="53"/>
      <c r="B416" s="53"/>
      <c r="C416" s="227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174"/>
      <c r="R416" s="174"/>
      <c r="S416" s="174"/>
      <c r="T416" s="174"/>
      <c r="U416" s="174"/>
      <c r="V416" s="174"/>
      <c r="W416" s="174"/>
      <c r="X416" s="174"/>
      <c r="Y416" s="174"/>
      <c r="Z416" s="174"/>
      <c r="AA416" s="174"/>
      <c r="AB416" s="174"/>
      <c r="AC416" s="174"/>
      <c r="AD416" s="174"/>
      <c r="AE416" s="174"/>
      <c r="AF416" s="174"/>
      <c r="AG416" s="174"/>
      <c r="AH416" s="174"/>
      <c r="AI416" s="174"/>
      <c r="AJ416" s="174"/>
      <c r="AK416" s="53"/>
      <c r="AL416" s="53"/>
      <c r="AM416" s="53"/>
      <c r="AN416" s="53"/>
      <c r="AO416" s="53"/>
      <c r="AP416" s="53"/>
      <c r="AQ416" s="53"/>
      <c r="AR416" s="53"/>
    </row>
  </sheetData>
  <sheetProtection algorithmName="SHA-512" hashValue="QG4eAR0w4nvMEXiD4MlkE8Za3QCszXjaWPewYRinMvN4eOApf1aUX/H/L9w1xW+CsjLdDDokNabyToQT8Y/X7Q==" saltValue="Mjce8v4myr09lL2u6GbuZA==" spinCount="100000" sheet="1" selectLockedCells="1"/>
  <mergeCells count="223">
    <mergeCell ref="A389:B389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85:B385"/>
    <mergeCell ref="A386:B386"/>
    <mergeCell ref="A387:B387"/>
    <mergeCell ref="A388:B388"/>
    <mergeCell ref="A379:B379"/>
    <mergeCell ref="J335:K335"/>
    <mergeCell ref="A338:B338"/>
    <mergeCell ref="A339:B339"/>
    <mergeCell ref="A340:B340"/>
    <mergeCell ref="A341:B341"/>
    <mergeCell ref="A342:B342"/>
    <mergeCell ref="A355:B355"/>
    <mergeCell ref="A356:B356"/>
    <mergeCell ref="A357:B357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G329:H329"/>
    <mergeCell ref="J329:K329"/>
    <mergeCell ref="C334:D334"/>
    <mergeCell ref="E334:F334"/>
    <mergeCell ref="G334:H334"/>
    <mergeCell ref="J334:K334"/>
    <mergeCell ref="G325:H325"/>
    <mergeCell ref="J325:K325"/>
    <mergeCell ref="E327:F327"/>
    <mergeCell ref="C328:D328"/>
    <mergeCell ref="E328:F328"/>
    <mergeCell ref="G328:H328"/>
    <mergeCell ref="J328:K328"/>
    <mergeCell ref="C330:D330"/>
    <mergeCell ref="C331:D331"/>
    <mergeCell ref="C332:D332"/>
    <mergeCell ref="C333:D333"/>
    <mergeCell ref="E330:F330"/>
    <mergeCell ref="E331:F331"/>
    <mergeCell ref="E332:F332"/>
    <mergeCell ref="E333:F333"/>
    <mergeCell ref="G311:H311"/>
    <mergeCell ref="J311:K311"/>
    <mergeCell ref="C324:D324"/>
    <mergeCell ref="E324:F324"/>
    <mergeCell ref="G324:H324"/>
    <mergeCell ref="J324:K324"/>
    <mergeCell ref="C309:D309"/>
    <mergeCell ref="E309:F309"/>
    <mergeCell ref="G309:H309"/>
    <mergeCell ref="J309:K309"/>
    <mergeCell ref="C310:D310"/>
    <mergeCell ref="E310:F310"/>
    <mergeCell ref="G310:H310"/>
    <mergeCell ref="J310:K310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E321:F321"/>
    <mergeCell ref="E322:F322"/>
    <mergeCell ref="G307:H307"/>
    <mergeCell ref="J307:K307"/>
    <mergeCell ref="C308:D308"/>
    <mergeCell ref="E308:F308"/>
    <mergeCell ref="G308:H308"/>
    <mergeCell ref="J308:K308"/>
    <mergeCell ref="C305:D305"/>
    <mergeCell ref="E305:F305"/>
    <mergeCell ref="G305:H305"/>
    <mergeCell ref="J305:K305"/>
    <mergeCell ref="C306:D306"/>
    <mergeCell ref="E306:F306"/>
    <mergeCell ref="G306:H306"/>
    <mergeCell ref="J306:K306"/>
    <mergeCell ref="G303:H303"/>
    <mergeCell ref="J303:K303"/>
    <mergeCell ref="C304:D304"/>
    <mergeCell ref="E304:F304"/>
    <mergeCell ref="G304:H304"/>
    <mergeCell ref="J304:K304"/>
    <mergeCell ref="C301:D301"/>
    <mergeCell ref="E301:F301"/>
    <mergeCell ref="G301:H301"/>
    <mergeCell ref="J301:K301"/>
    <mergeCell ref="C302:D302"/>
    <mergeCell ref="E302:F302"/>
    <mergeCell ref="G302:H302"/>
    <mergeCell ref="J302:K302"/>
    <mergeCell ref="G299:H299"/>
    <mergeCell ref="J299:K299"/>
    <mergeCell ref="C300:D300"/>
    <mergeCell ref="E300:F300"/>
    <mergeCell ref="G300:H300"/>
    <mergeCell ref="J300:K300"/>
    <mergeCell ref="C297:D297"/>
    <mergeCell ref="E297:F297"/>
    <mergeCell ref="G297:H297"/>
    <mergeCell ref="J297:K297"/>
    <mergeCell ref="C298:D298"/>
    <mergeCell ref="E298:F298"/>
    <mergeCell ref="G298:H298"/>
    <mergeCell ref="J298:K298"/>
    <mergeCell ref="J295:K295"/>
    <mergeCell ref="C296:D296"/>
    <mergeCell ref="E296:F296"/>
    <mergeCell ref="G296:H296"/>
    <mergeCell ref="J296:K296"/>
    <mergeCell ref="C293:D293"/>
    <mergeCell ref="E293:F293"/>
    <mergeCell ref="G293:H293"/>
    <mergeCell ref="J293:K293"/>
    <mergeCell ref="C294:D294"/>
    <mergeCell ref="E294:F294"/>
    <mergeCell ref="G294:H294"/>
    <mergeCell ref="J294:K294"/>
    <mergeCell ref="C2:K2"/>
    <mergeCell ref="C3:D3"/>
    <mergeCell ref="C287:D287"/>
    <mergeCell ref="E287:F287"/>
    <mergeCell ref="G287:H287"/>
    <mergeCell ref="J287:K287"/>
    <mergeCell ref="G288:H288"/>
    <mergeCell ref="J288:K288"/>
    <mergeCell ref="C285:D285"/>
    <mergeCell ref="E285:F285"/>
    <mergeCell ref="G285:H285"/>
    <mergeCell ref="J285:K285"/>
    <mergeCell ref="C286:D286"/>
    <mergeCell ref="E286:F286"/>
    <mergeCell ref="G286:H286"/>
    <mergeCell ref="J286:K286"/>
    <mergeCell ref="E312:F312"/>
    <mergeCell ref="E313:F313"/>
    <mergeCell ref="E314:F314"/>
    <mergeCell ref="G283:H283"/>
    <mergeCell ref="J283:K283"/>
    <mergeCell ref="C284:D284"/>
    <mergeCell ref="E284:F284"/>
    <mergeCell ref="G284:H284"/>
    <mergeCell ref="J284:K284"/>
    <mergeCell ref="G291:H291"/>
    <mergeCell ref="J291:K291"/>
    <mergeCell ref="C292:D292"/>
    <mergeCell ref="E292:F292"/>
    <mergeCell ref="G292:H292"/>
    <mergeCell ref="J292:K292"/>
    <mergeCell ref="C289:D289"/>
    <mergeCell ref="E289:F289"/>
    <mergeCell ref="G289:H289"/>
    <mergeCell ref="J289:K289"/>
    <mergeCell ref="C290:D290"/>
    <mergeCell ref="E290:F290"/>
    <mergeCell ref="G290:H290"/>
    <mergeCell ref="J290:K290"/>
    <mergeCell ref="G295:H295"/>
    <mergeCell ref="C295:D295"/>
    <mergeCell ref="E295:F295"/>
    <mergeCell ref="C299:D299"/>
    <mergeCell ref="E299:F299"/>
    <mergeCell ref="C303:D303"/>
    <mergeCell ref="E303:F303"/>
    <mergeCell ref="C307:D307"/>
    <mergeCell ref="E307:F307"/>
    <mergeCell ref="C311:D311"/>
    <mergeCell ref="E311:F311"/>
    <mergeCell ref="A274:B274"/>
    <mergeCell ref="A275:B275"/>
    <mergeCell ref="A276:B276"/>
    <mergeCell ref="E282:F282"/>
    <mergeCell ref="C283:D283"/>
    <mergeCell ref="E283:F283"/>
    <mergeCell ref="C288:D288"/>
    <mergeCell ref="E288:F288"/>
    <mergeCell ref="C291:D291"/>
    <mergeCell ref="E291:F291"/>
    <mergeCell ref="A383:B383"/>
    <mergeCell ref="A384:B384"/>
    <mergeCell ref="C320:D320"/>
    <mergeCell ref="C321:D321"/>
    <mergeCell ref="C322:D322"/>
    <mergeCell ref="C323:D323"/>
    <mergeCell ref="C329:D329"/>
    <mergeCell ref="E315:F315"/>
    <mergeCell ref="E316:F316"/>
    <mergeCell ref="E317:F317"/>
    <mergeCell ref="E318:F318"/>
    <mergeCell ref="E319:F319"/>
    <mergeCell ref="E320:F320"/>
    <mergeCell ref="A358:B358"/>
    <mergeCell ref="A359:B359"/>
    <mergeCell ref="A360:B360"/>
    <mergeCell ref="E323:F323"/>
    <mergeCell ref="E329:F329"/>
  </mergeCells>
  <conditionalFormatting sqref="C380">
    <cfRule type="cellIs" dxfId="24" priority="24" operator="greaterThan">
      <formula>C274</formula>
    </cfRule>
  </conditionalFormatting>
  <conditionalFormatting sqref="D380">
    <cfRule type="cellIs" dxfId="23" priority="23" operator="greaterThan">
      <formula>$D$274</formula>
    </cfRule>
  </conditionalFormatting>
  <conditionalFormatting sqref="E380">
    <cfRule type="cellIs" dxfId="22" priority="22" operator="greaterThan">
      <formula>$E$274</formula>
    </cfRule>
  </conditionalFormatting>
  <conditionalFormatting sqref="F380">
    <cfRule type="cellIs" dxfId="21" priority="21" operator="greaterThan">
      <formula>$F$274</formula>
    </cfRule>
  </conditionalFormatting>
  <conditionalFormatting sqref="G380">
    <cfRule type="cellIs" dxfId="20" priority="20" operator="greaterThan">
      <formula>$G$274</formula>
    </cfRule>
  </conditionalFormatting>
  <conditionalFormatting sqref="H380">
    <cfRule type="cellIs" dxfId="19" priority="19" operator="greaterThan">
      <formula>$H$274</formula>
    </cfRule>
  </conditionalFormatting>
  <conditionalFormatting sqref="I380">
    <cfRule type="cellIs" dxfId="18" priority="18" operator="greaterThan">
      <formula>$I$274</formula>
    </cfRule>
  </conditionalFormatting>
  <conditionalFormatting sqref="J380">
    <cfRule type="cellIs" dxfId="17" priority="17" operator="greaterThan">
      <formula>$J$274</formula>
    </cfRule>
  </conditionalFormatting>
  <conditionalFormatting sqref="K380">
    <cfRule type="cellIs" dxfId="16" priority="16" operator="greaterThan">
      <formula>$K$274</formula>
    </cfRule>
  </conditionalFormatting>
  <conditionalFormatting sqref="L380">
    <cfRule type="cellIs" dxfId="15" priority="15" operator="greaterThan">
      <formula>$L$274</formula>
    </cfRule>
  </conditionalFormatting>
  <conditionalFormatting sqref="M380">
    <cfRule type="cellIs" dxfId="14" priority="14" operator="greaterThan">
      <formula>$M$274</formula>
    </cfRule>
  </conditionalFormatting>
  <conditionalFormatting sqref="N380">
    <cfRule type="cellIs" dxfId="13" priority="13" operator="greaterThan">
      <formula>$N$274</formula>
    </cfRule>
  </conditionalFormatting>
  <conditionalFormatting sqref="C390">
    <cfRule type="cellIs" dxfId="12" priority="12" operator="greaterThan">
      <formula>$C$276</formula>
    </cfRule>
  </conditionalFormatting>
  <conditionalFormatting sqref="D390">
    <cfRule type="cellIs" dxfId="11" priority="11" operator="greaterThan">
      <formula>$D$276</formula>
    </cfRule>
  </conditionalFormatting>
  <conditionalFormatting sqref="E390">
    <cfRule type="cellIs" dxfId="10" priority="10" operator="greaterThan">
      <formula>$E$276</formula>
    </cfRule>
  </conditionalFormatting>
  <conditionalFormatting sqref="F390">
    <cfRule type="cellIs" dxfId="9" priority="9" operator="greaterThan">
      <formula>$F$276</formula>
    </cfRule>
  </conditionalFormatting>
  <conditionalFormatting sqref="G390">
    <cfRule type="cellIs" dxfId="8" priority="8" operator="greaterThan">
      <formula>$G$276</formula>
    </cfRule>
  </conditionalFormatting>
  <conditionalFormatting sqref="H390">
    <cfRule type="cellIs" dxfId="7" priority="7" operator="greaterThan">
      <formula>$H$276</formula>
    </cfRule>
  </conditionalFormatting>
  <conditionalFormatting sqref="I390">
    <cfRule type="cellIs" dxfId="6" priority="6" operator="greaterThan">
      <formula>$I$276</formula>
    </cfRule>
  </conditionalFormatting>
  <conditionalFormatting sqref="J390">
    <cfRule type="cellIs" dxfId="5" priority="5" operator="greaterThan">
      <formula>$J$276</formula>
    </cfRule>
  </conditionalFormatting>
  <conditionalFormatting sqref="K390">
    <cfRule type="cellIs" dxfId="4" priority="4" operator="greaterThan">
      <formula>$K$276</formula>
    </cfRule>
  </conditionalFormatting>
  <conditionalFormatting sqref="L390">
    <cfRule type="cellIs" dxfId="3" priority="3" operator="greaterThan">
      <formula>$L$276</formula>
    </cfRule>
  </conditionalFormatting>
  <conditionalFormatting sqref="M390">
    <cfRule type="cellIs" dxfId="2" priority="2" operator="greaterThan">
      <formula>$M$276</formula>
    </cfRule>
  </conditionalFormatting>
  <conditionalFormatting sqref="N390">
    <cfRule type="cellIs" dxfId="1" priority="1" operator="greaterThan">
      <formula>$N$276</formula>
    </cfRule>
  </conditionalFormatting>
  <dataValidations count="1">
    <dataValidation type="list" allowBlank="1" showInputMessage="1" showErrorMessage="1" sqref="D281" xr:uid="{00000000-0002-0000-0100-000000000000}">
      <formula1>$R$283:$R$284</formula1>
    </dataValidation>
  </dataValidations>
  <pageMargins left="0.78740157480314965" right="0.78740157480314965" top="0.59055118110236227" bottom="0.59055118110236227" header="0.51181102362204722" footer="0.51181102362204722"/>
  <pageSetup paperSize="9" scale="46" fitToHeight="0" orientation="landscape" r:id="rId1"/>
  <headerFooter alignWithMargins="0">
    <oddFooter>&amp;LDok.-Nr: 22471</oddFooter>
  </headerFooter>
  <rowBreaks count="3" manualBreakCount="3">
    <brk id="47" max="15" man="1"/>
    <brk id="271" max="15" man="1"/>
    <brk id="336" max="15" man="1"/>
  </rowBreaks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Q53"/>
  <sheetViews>
    <sheetView zoomScaleNormal="100" workbookViewId="0">
      <selection activeCell="A27" sqref="A27"/>
    </sheetView>
  </sheetViews>
  <sheetFormatPr baseColWidth="10" defaultColWidth="11.42578125" defaultRowHeight="15" x14ac:dyDescent="0.25"/>
  <cols>
    <col min="1" max="1" width="33.28515625" style="1" customWidth="1"/>
    <col min="2" max="2" width="12.7109375" style="1" customWidth="1"/>
    <col min="3" max="3" width="13.7109375" style="1" customWidth="1"/>
    <col min="4" max="4" width="4" style="1" hidden="1" customWidth="1"/>
    <col min="5" max="5" width="4.5703125" style="1" hidden="1" customWidth="1"/>
    <col min="6" max="15" width="4" style="1" hidden="1" customWidth="1"/>
    <col min="16" max="16" width="0" style="1" hidden="1" customWidth="1"/>
    <col min="17" max="17" width="26.42578125" style="1" customWidth="1"/>
    <col min="18" max="16384" width="11.42578125" style="1"/>
  </cols>
  <sheetData>
    <row r="1" spans="1:17" ht="33" customHeight="1" x14ac:dyDescent="0.25">
      <c r="A1" s="363" t="s">
        <v>85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</row>
    <row r="2" spans="1:17" ht="16.5" customHeight="1" x14ac:dyDescent="0.25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</row>
    <row r="3" spans="1:17" ht="16.5" customHeight="1" x14ac:dyDescent="0.25">
      <c r="A3" s="229" t="s">
        <v>86</v>
      </c>
      <c r="B3" s="364">
        <f>Gesamtübersicht!R395</f>
        <v>0</v>
      </c>
      <c r="C3" s="364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</row>
    <row r="5" spans="1:17" ht="30" x14ac:dyDescent="0.25">
      <c r="A5" s="365" t="s">
        <v>66</v>
      </c>
      <c r="B5" s="365" t="s">
        <v>87</v>
      </c>
      <c r="C5" s="365"/>
      <c r="D5" s="365" t="s">
        <v>88</v>
      </c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230" t="s">
        <v>89</v>
      </c>
      <c r="Q5" s="230" t="s">
        <v>90</v>
      </c>
    </row>
    <row r="6" spans="1:17" x14ac:dyDescent="0.25">
      <c r="A6" s="365"/>
      <c r="B6" s="231" t="s">
        <v>91</v>
      </c>
      <c r="C6" s="231" t="s">
        <v>92</v>
      </c>
      <c r="D6" s="366" t="s">
        <v>43</v>
      </c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232"/>
      <c r="Q6" s="232"/>
    </row>
    <row r="7" spans="1:17" ht="18.75" x14ac:dyDescent="0.3">
      <c r="A7" s="233" t="s">
        <v>93</v>
      </c>
      <c r="B7" s="234"/>
      <c r="C7" s="234"/>
      <c r="D7" s="235" t="s">
        <v>94</v>
      </c>
      <c r="E7" s="235" t="s">
        <v>95</v>
      </c>
      <c r="F7" s="235" t="s">
        <v>96</v>
      </c>
      <c r="G7" s="235" t="s">
        <v>97</v>
      </c>
      <c r="H7" s="235" t="s">
        <v>98</v>
      </c>
      <c r="I7" s="235" t="s">
        <v>99</v>
      </c>
      <c r="J7" s="235" t="s">
        <v>100</v>
      </c>
      <c r="K7" s="235" t="s">
        <v>101</v>
      </c>
      <c r="L7" s="235" t="s">
        <v>102</v>
      </c>
      <c r="M7" s="235" t="s">
        <v>103</v>
      </c>
      <c r="N7" s="235" t="s">
        <v>104</v>
      </c>
      <c r="O7" s="235" t="s">
        <v>105</v>
      </c>
      <c r="P7" s="232"/>
      <c r="Q7" s="232"/>
    </row>
    <row r="8" spans="1:17" x14ac:dyDescent="0.25">
      <c r="A8" s="236"/>
      <c r="B8" s="237"/>
      <c r="C8" s="237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2">
        <f>SUM(D8:O8)</f>
        <v>0</v>
      </c>
      <c r="Q8" s="239"/>
    </row>
    <row r="9" spans="1:17" x14ac:dyDescent="0.25">
      <c r="A9" s="236"/>
      <c r="B9" s="237"/>
      <c r="C9" s="237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2">
        <f>SUM(D9:O9)</f>
        <v>0</v>
      </c>
      <c r="Q9" s="239"/>
    </row>
    <row r="10" spans="1:17" x14ac:dyDescent="0.25">
      <c r="A10" s="236"/>
      <c r="B10" s="237"/>
      <c r="C10" s="237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2">
        <f t="shared" ref="P10:P24" si="0">SUM(D10:O10)</f>
        <v>0</v>
      </c>
      <c r="Q10" s="239"/>
    </row>
    <row r="11" spans="1:17" x14ac:dyDescent="0.25">
      <c r="A11" s="236"/>
      <c r="B11" s="237"/>
      <c r="C11" s="237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2">
        <f t="shared" si="0"/>
        <v>0</v>
      </c>
      <c r="Q11" s="239"/>
    </row>
    <row r="12" spans="1:17" x14ac:dyDescent="0.25">
      <c r="A12" s="236"/>
      <c r="B12" s="237"/>
      <c r="C12" s="237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2">
        <f t="shared" si="0"/>
        <v>0</v>
      </c>
      <c r="Q12" s="239"/>
    </row>
    <row r="13" spans="1:17" x14ac:dyDescent="0.25">
      <c r="A13" s="236"/>
      <c r="B13" s="237"/>
      <c r="C13" s="237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2">
        <f t="shared" si="0"/>
        <v>0</v>
      </c>
      <c r="Q13" s="239"/>
    </row>
    <row r="14" spans="1:17" x14ac:dyDescent="0.25">
      <c r="A14" s="236"/>
      <c r="B14" s="237"/>
      <c r="C14" s="237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2">
        <f t="shared" si="0"/>
        <v>0</v>
      </c>
      <c r="Q14" s="239"/>
    </row>
    <row r="15" spans="1:17" x14ac:dyDescent="0.25">
      <c r="A15" s="236"/>
      <c r="B15" s="237"/>
      <c r="C15" s="237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2">
        <f t="shared" si="0"/>
        <v>0</v>
      </c>
      <c r="Q15" s="239"/>
    </row>
    <row r="16" spans="1:17" x14ac:dyDescent="0.25">
      <c r="A16" s="236"/>
      <c r="B16" s="237"/>
      <c r="C16" s="237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2">
        <f t="shared" si="0"/>
        <v>0</v>
      </c>
      <c r="Q16" s="239"/>
    </row>
    <row r="17" spans="1:17" x14ac:dyDescent="0.25">
      <c r="A17" s="236"/>
      <c r="B17" s="237"/>
      <c r="C17" s="237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2">
        <f t="shared" si="0"/>
        <v>0</v>
      </c>
      <c r="Q17" s="239"/>
    </row>
    <row r="18" spans="1:17" x14ac:dyDescent="0.25">
      <c r="A18" s="236"/>
      <c r="B18" s="237"/>
      <c r="C18" s="237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2">
        <f t="shared" si="0"/>
        <v>0</v>
      </c>
      <c r="Q18" s="239"/>
    </row>
    <row r="19" spans="1:17" x14ac:dyDescent="0.25">
      <c r="A19" s="236"/>
      <c r="B19" s="237"/>
      <c r="C19" s="237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2">
        <f t="shared" si="0"/>
        <v>0</v>
      </c>
      <c r="Q19" s="239"/>
    </row>
    <row r="20" spans="1:17" x14ac:dyDescent="0.25">
      <c r="A20" s="236"/>
      <c r="B20" s="237"/>
      <c r="C20" s="237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2">
        <f t="shared" si="0"/>
        <v>0</v>
      </c>
      <c r="Q20" s="239"/>
    </row>
    <row r="21" spans="1:17" x14ac:dyDescent="0.25">
      <c r="A21" s="236"/>
      <c r="B21" s="237"/>
      <c r="C21" s="237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2">
        <f t="shared" si="0"/>
        <v>0</v>
      </c>
      <c r="Q21" s="239"/>
    </row>
    <row r="22" spans="1:17" x14ac:dyDescent="0.25">
      <c r="A22" s="236"/>
      <c r="B22" s="237"/>
      <c r="C22" s="237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2">
        <f t="shared" si="0"/>
        <v>0</v>
      </c>
      <c r="Q22" s="239"/>
    </row>
    <row r="23" spans="1:17" x14ac:dyDescent="0.25">
      <c r="A23" s="236"/>
      <c r="B23" s="237"/>
      <c r="C23" s="237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2">
        <f t="shared" si="0"/>
        <v>0</v>
      </c>
      <c r="Q23" s="239"/>
    </row>
    <row r="24" spans="1:17" x14ac:dyDescent="0.25">
      <c r="A24" s="236"/>
      <c r="B24" s="237"/>
      <c r="C24" s="237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2">
        <f t="shared" si="0"/>
        <v>0</v>
      </c>
      <c r="Q24" s="239"/>
    </row>
    <row r="25" spans="1:17" x14ac:dyDescent="0.25">
      <c r="A25" s="236"/>
      <c r="B25" s="237"/>
      <c r="C25" s="237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2">
        <f>SUM(D25:O25)</f>
        <v>0</v>
      </c>
      <c r="Q25" s="239"/>
    </row>
    <row r="26" spans="1:17" x14ac:dyDescent="0.25">
      <c r="A26" s="236"/>
      <c r="B26" s="237"/>
      <c r="C26" s="237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2">
        <f t="shared" ref="P26:P52" si="1">SUM(D26:O26)</f>
        <v>0</v>
      </c>
      <c r="Q26" s="239"/>
    </row>
    <row r="27" spans="1:17" x14ac:dyDescent="0.25">
      <c r="A27" s="236"/>
      <c r="B27" s="237"/>
      <c r="C27" s="237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2">
        <f t="shared" si="1"/>
        <v>0</v>
      </c>
      <c r="Q27" s="239"/>
    </row>
    <row r="28" spans="1:17" x14ac:dyDescent="0.25">
      <c r="A28" s="236"/>
      <c r="B28" s="237"/>
      <c r="C28" s="237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2">
        <f t="shared" si="1"/>
        <v>0</v>
      </c>
      <c r="Q28" s="239"/>
    </row>
    <row r="29" spans="1:17" x14ac:dyDescent="0.25">
      <c r="A29" s="236"/>
      <c r="B29" s="237"/>
      <c r="C29" s="237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2">
        <f t="shared" si="1"/>
        <v>0</v>
      </c>
      <c r="Q29" s="239"/>
    </row>
    <row r="30" spans="1:17" x14ac:dyDescent="0.25">
      <c r="A30" s="236"/>
      <c r="B30" s="237"/>
      <c r="C30" s="237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2">
        <f t="shared" si="1"/>
        <v>0</v>
      </c>
      <c r="Q30" s="239"/>
    </row>
    <row r="31" spans="1:17" x14ac:dyDescent="0.25">
      <c r="A31" s="236"/>
      <c r="B31" s="237"/>
      <c r="C31" s="237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2">
        <f t="shared" si="1"/>
        <v>0</v>
      </c>
      <c r="Q31" s="239"/>
    </row>
    <row r="32" spans="1:17" x14ac:dyDescent="0.25">
      <c r="A32" s="236"/>
      <c r="B32" s="237"/>
      <c r="C32" s="237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2">
        <f t="shared" si="1"/>
        <v>0</v>
      </c>
      <c r="Q32" s="239"/>
    </row>
    <row r="33" spans="1:17" x14ac:dyDescent="0.25">
      <c r="A33" s="236"/>
      <c r="B33" s="237"/>
      <c r="C33" s="237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2">
        <f t="shared" si="1"/>
        <v>0</v>
      </c>
      <c r="Q33" s="239"/>
    </row>
    <row r="34" spans="1:17" x14ac:dyDescent="0.25">
      <c r="A34" s="236"/>
      <c r="B34" s="237"/>
      <c r="C34" s="237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2">
        <f t="shared" si="1"/>
        <v>0</v>
      </c>
      <c r="Q34" s="239"/>
    </row>
    <row r="35" spans="1:17" x14ac:dyDescent="0.25">
      <c r="A35" s="236"/>
      <c r="B35" s="237"/>
      <c r="C35" s="237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2">
        <f t="shared" si="1"/>
        <v>0</v>
      </c>
      <c r="Q35" s="239"/>
    </row>
    <row r="36" spans="1:17" x14ac:dyDescent="0.25">
      <c r="A36" s="236"/>
      <c r="B36" s="237"/>
      <c r="C36" s="237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2">
        <f t="shared" si="1"/>
        <v>0</v>
      </c>
      <c r="Q36" s="239"/>
    </row>
    <row r="37" spans="1:17" x14ac:dyDescent="0.25">
      <c r="A37" s="236"/>
      <c r="B37" s="237"/>
      <c r="C37" s="237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2">
        <f t="shared" si="1"/>
        <v>0</v>
      </c>
      <c r="Q37" s="239"/>
    </row>
    <row r="38" spans="1:17" hidden="1" x14ac:dyDescent="0.25">
      <c r="A38" s="236"/>
      <c r="B38" s="237"/>
      <c r="C38" s="237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2">
        <f t="shared" si="1"/>
        <v>0</v>
      </c>
      <c r="Q38" s="239"/>
    </row>
    <row r="39" spans="1:17" hidden="1" x14ac:dyDescent="0.25">
      <c r="A39" s="236"/>
      <c r="B39" s="237"/>
      <c r="C39" s="237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2">
        <f t="shared" si="1"/>
        <v>0</v>
      </c>
      <c r="Q39" s="239"/>
    </row>
    <row r="40" spans="1:17" hidden="1" x14ac:dyDescent="0.25">
      <c r="A40" s="236"/>
      <c r="B40" s="237"/>
      <c r="C40" s="237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2">
        <f t="shared" si="1"/>
        <v>0</v>
      </c>
      <c r="Q40" s="239"/>
    </row>
    <row r="41" spans="1:17" hidden="1" x14ac:dyDescent="0.25">
      <c r="A41" s="236"/>
      <c r="B41" s="237"/>
      <c r="C41" s="237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2">
        <f t="shared" si="1"/>
        <v>0</v>
      </c>
      <c r="Q41" s="239"/>
    </row>
    <row r="42" spans="1:17" hidden="1" x14ac:dyDescent="0.25">
      <c r="A42" s="236"/>
      <c r="B42" s="237"/>
      <c r="C42" s="237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2">
        <f t="shared" si="1"/>
        <v>0</v>
      </c>
      <c r="Q42" s="239"/>
    </row>
    <row r="43" spans="1:17" hidden="1" x14ac:dyDescent="0.25">
      <c r="A43" s="236"/>
      <c r="B43" s="237"/>
      <c r="C43" s="237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2">
        <f t="shared" si="1"/>
        <v>0</v>
      </c>
      <c r="Q43" s="239"/>
    </row>
    <row r="44" spans="1:17" ht="18.75" x14ac:dyDescent="0.3">
      <c r="A44" s="233" t="s">
        <v>106</v>
      </c>
      <c r="B44" s="234"/>
      <c r="C44" s="234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40"/>
    </row>
    <row r="45" spans="1:17" x14ac:dyDescent="0.25">
      <c r="A45" s="236"/>
      <c r="B45" s="237"/>
      <c r="C45" s="237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2">
        <f t="shared" si="1"/>
        <v>0</v>
      </c>
      <c r="Q45" s="239"/>
    </row>
    <row r="46" spans="1:17" x14ac:dyDescent="0.25">
      <c r="A46" s="236"/>
      <c r="B46" s="237"/>
      <c r="C46" s="237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2">
        <f t="shared" si="1"/>
        <v>0</v>
      </c>
      <c r="Q46" s="239"/>
    </row>
    <row r="47" spans="1:17" x14ac:dyDescent="0.25">
      <c r="A47" s="236"/>
      <c r="B47" s="237"/>
      <c r="C47" s="237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2">
        <f t="shared" si="1"/>
        <v>0</v>
      </c>
      <c r="Q47" s="239"/>
    </row>
    <row r="48" spans="1:17" x14ac:dyDescent="0.25">
      <c r="A48" s="236"/>
      <c r="B48" s="237"/>
      <c r="C48" s="237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2">
        <f t="shared" si="1"/>
        <v>0</v>
      </c>
      <c r="Q48" s="239"/>
    </row>
    <row r="49" spans="1:17" x14ac:dyDescent="0.25">
      <c r="A49" s="236"/>
      <c r="B49" s="237"/>
      <c r="C49" s="237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2">
        <f t="shared" si="1"/>
        <v>0</v>
      </c>
      <c r="Q49" s="239"/>
    </row>
    <row r="50" spans="1:17" x14ac:dyDescent="0.25">
      <c r="A50" s="236"/>
      <c r="B50" s="237"/>
      <c r="C50" s="237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2">
        <f t="shared" si="1"/>
        <v>0</v>
      </c>
      <c r="Q50" s="239"/>
    </row>
    <row r="51" spans="1:17" x14ac:dyDescent="0.25">
      <c r="A51" s="236"/>
      <c r="B51" s="237"/>
      <c r="C51" s="237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2">
        <f t="shared" si="1"/>
        <v>0</v>
      </c>
      <c r="Q51" s="239"/>
    </row>
    <row r="52" spans="1:17" x14ac:dyDescent="0.25">
      <c r="A52" s="236"/>
      <c r="B52" s="237"/>
      <c r="C52" s="237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2">
        <f t="shared" si="1"/>
        <v>0</v>
      </c>
      <c r="Q52" s="239"/>
    </row>
    <row r="53" spans="1:17" x14ac:dyDescent="0.25">
      <c r="A53" s="241"/>
      <c r="B53" s="234"/>
      <c r="C53" s="234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42">
        <f>SUM(P8:P52)</f>
        <v>0</v>
      </c>
      <c r="Q53" s="243">
        <f>SUM(Q8:Q52)</f>
        <v>0</v>
      </c>
    </row>
  </sheetData>
  <sheetProtection algorithmName="SHA-512" hashValue="ER29C4n9+tJFM+LJMv/j6gbZAJeDWu557L8GpLJ9ia54h6uw89g/5FMUcM7O61iSFPQe+nJ32jXVcadX4x9mDg==" saltValue="zbqqAasEtpkvo7Ii9o8/gg==" spinCount="100000" sheet="1" objects="1" scenarios="1" selectLockedCells="1"/>
  <mergeCells count="6">
    <mergeCell ref="A1:Q1"/>
    <mergeCell ref="B3:C3"/>
    <mergeCell ref="A5:A6"/>
    <mergeCell ref="B5:C5"/>
    <mergeCell ref="D5:O5"/>
    <mergeCell ref="D6:O6"/>
  </mergeCells>
  <conditionalFormatting sqref="Q53">
    <cfRule type="cellIs" dxfId="0" priority="1" operator="greaterThan">
      <formula>$B$3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&amp;LDok.-Nr: 22471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Verw. Nachw.</vt:lpstr>
      <vt:lpstr>Erklärung Corona</vt:lpstr>
      <vt:lpstr>Gesamtübersicht</vt:lpstr>
      <vt:lpstr>Bürgerhelfer EX-IN</vt:lpstr>
      <vt:lpstr>'Erklärung Corona'!Druckbereich</vt:lpstr>
      <vt:lpstr>Gesamtübersicht!Druckbereich</vt:lpstr>
      <vt:lpstr>'Verw. Nachw.'!Druckbereich</vt:lpstr>
    </vt:vector>
  </TitlesOfParts>
  <Company>Bezirk Unterfranken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Decher</dc:creator>
  <cp:lastModifiedBy>Sabine Decher</cp:lastModifiedBy>
  <cp:lastPrinted>2023-11-07T10:10:03Z</cp:lastPrinted>
  <dcterms:created xsi:type="dcterms:W3CDTF">2012-08-13T13:48:10Z</dcterms:created>
  <dcterms:modified xsi:type="dcterms:W3CDTF">2023-11-07T10:28:45Z</dcterms:modified>
</cp:coreProperties>
</file>